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ИМЦ\ШМП\"/>
    </mc:Choice>
  </mc:AlternateContent>
  <xr:revisionPtr revIDLastSave="0" documentId="8_{B7FD8A1E-863F-49B1-BF98-0D289A2CB9A4}" xr6:coauthVersionLast="47" xr6:coauthVersionMax="47" xr10:uidLastSave="{00000000-0000-0000-0000-000000000000}"/>
  <workbookProtection workbookAlgorithmName="SHA-512" workbookHashValue="RPKXxQjQKNa9IeFc+XCFGaei+IMxyQcaDmZYBYhQem36SGJCcp1KujzHQRMqG+rjKCV8Ukj9ckD0faN9RzYhuQ==" workbookSaltValue="ZuLcDWpiOMNZFzuhpi7j9Q==" workbookSpinCount="100000" lockStructure="1"/>
  <bookViews>
    <workbookView xWindow="28680" yWindow="-120" windowWidth="29040" windowHeight="15840" tabRatio="921" activeTab="14" xr2:uid="{FB27E977-EF6D-4700-81BB-025A9F45A9A3}"/>
  </bookViews>
  <sheets>
    <sheet name="образовательный процесс" sheetId="1" r:id="rId1"/>
    <sheet name="ВСОКО" sheetId="2" r:id="rId2"/>
    <sheet name="образовательные интересы" sheetId="3" r:id="rId3"/>
    <sheet name="Инклюзивное образование" sheetId="4" r:id="rId4"/>
    <sheet name="Здоровьесберегающая среда" sheetId="5" r:id="rId5"/>
    <sheet name="Физ-ра спорт" sheetId="6" r:id="rId6"/>
    <sheet name="Развитие талантов" sheetId="7" r:id="rId7"/>
    <sheet name="ШТО" sheetId="8" r:id="rId8"/>
    <sheet name="Воспитательная деятельность" sheetId="9" r:id="rId9"/>
    <sheet name="Самоуправление волонтерство" sheetId="10" r:id="rId10"/>
    <sheet name="Профориентация" sheetId="11" r:id="rId11"/>
    <sheet name="Условия труда" sheetId="12" r:id="rId12"/>
    <sheet name="МС и наставничество" sheetId="13" r:id="rId13"/>
    <sheet name="ПК" sheetId="14" r:id="rId14"/>
    <sheet name="П_ПС" sheetId="15" r:id="rId15"/>
    <sheet name="ЦОС" sheetId="16" r:id="rId16"/>
    <sheet name="Пространство и ШПД" sheetId="18" r:id="rId17"/>
    <sheet name="ГОУ" sheetId="19" r:id="rId18"/>
    <sheet name="Уровни" sheetId="17" r:id="rId19"/>
    <sheet name="ИТОГ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4" l="1"/>
  <c r="B27" i="20"/>
  <c r="B26" i="20"/>
  <c r="B25" i="20"/>
  <c r="B17" i="20"/>
  <c r="B15" i="20"/>
  <c r="B14" i="20"/>
  <c r="B12" i="20"/>
  <c r="B11" i="20"/>
  <c r="B9" i="20"/>
  <c r="B8" i="20"/>
  <c r="B6" i="20"/>
  <c r="B5" i="20"/>
  <c r="B4" i="20"/>
  <c r="B16" i="20"/>
  <c r="D39" i="15"/>
  <c r="B23" i="20" s="1"/>
  <c r="B22" i="20" s="1"/>
  <c r="D26" i="16"/>
  <c r="D27" i="9"/>
  <c r="D9" i="19"/>
  <c r="D11" i="18"/>
  <c r="D19" i="13"/>
  <c r="B20" i="20" s="1"/>
  <c r="D9" i="12"/>
  <c r="B19" i="20" s="1"/>
  <c r="D33" i="11"/>
  <c r="D19" i="10"/>
  <c r="D24" i="8"/>
  <c r="D28" i="7"/>
  <c r="D26" i="6"/>
  <c r="D16" i="5"/>
  <c r="D39" i="4"/>
  <c r="D19" i="3"/>
  <c r="D22" i="2"/>
  <c r="D22" i="1"/>
  <c r="B3" i="20" s="1"/>
  <c r="C26" i="16"/>
  <c r="D33" i="17"/>
  <c r="B32" i="17"/>
  <c r="B25" i="17"/>
  <c r="D23" i="17"/>
  <c r="D19" i="17"/>
  <c r="B21" i="17"/>
  <c r="C9" i="19"/>
  <c r="C11" i="18"/>
  <c r="C39" i="15"/>
  <c r="C34" i="14"/>
  <c r="B24" i="20" l="1"/>
  <c r="B13" i="20"/>
  <c r="B10" i="20"/>
  <c r="B7" i="20"/>
  <c r="B2" i="20"/>
  <c r="C19" i="13"/>
  <c r="C9" i="12"/>
  <c r="C33" i="11" l="1"/>
  <c r="C19" i="10"/>
  <c r="C27" i="9"/>
  <c r="C24" i="8"/>
  <c r="C28" i="7"/>
  <c r="C26" i="6"/>
  <c r="C16" i="5"/>
  <c r="C22" i="1"/>
  <c r="C22" i="2"/>
  <c r="C19" i="3"/>
  <c r="C39" i="4"/>
  <c r="B21" i="20"/>
  <c r="B18" i="20" s="1"/>
  <c r="B28" i="20" s="1"/>
</calcChain>
</file>

<file path=xl/sharedStrings.xml><?xml version="1.0" encoding="utf-8"?>
<sst xmlns="http://schemas.openxmlformats.org/spreadsheetml/2006/main" count="814" uniqueCount="502">
  <si>
    <t>Показатели оценивания</t>
  </si>
  <si>
    <t>Значение показателя</t>
  </si>
  <si>
    <t>Балльная оценка</t>
  </si>
  <si>
    <t>Магистральное направление «Знание»</t>
  </si>
  <si>
    <t>Образовательный процесс</t>
  </si>
  <si>
    <t>не реализуется профильное обучение</t>
  </si>
  <si>
    <t>не реализуется</t>
  </si>
  <si>
    <t>Обеспеченность учебниками и учебными пособиями</t>
  </si>
  <si>
    <t>не обеспечено учебниками в полном объеме</t>
  </si>
  <si>
    <t>обеспечено учебниками в полном объеме</t>
  </si>
  <si>
    <t>не предусмотрено</t>
  </si>
  <si>
    <t>предусмотрено</t>
  </si>
  <si>
    <t>Углубленное изучение отдельных предметов</t>
  </si>
  <si>
    <t>не реализуется углубленное изучение отдельных предметов</t>
  </si>
  <si>
    <r>
      <t>Реализация учебных планов одного или нескольких профилей обучения и (или) индивидуальных учебных планов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</si>
  <si>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обучающиеся не участвуют вреализации проектной и/или исследовательской деятельности</t>
  </si>
  <si>
    <t>обучающиеся участвуют в реализации проектной и/или исследовательской деятельности</t>
  </si>
  <si>
    <t>реализация 1 профиля или 1 индивидуального учебного плана</t>
  </si>
  <si>
    <t>НОВАЯ ВЕРСИЯ ДИАГНОСТИКИ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</si>
  <si>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</si>
  <si>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обеспечено учебниками и учебными пособиями в полном объеме</t>
  </si>
  <si>
    <t>углубленное изучение одного или более предметов реализуется не менее чем в одном классе одной изпараллелей со 2 по 9 класс</t>
  </si>
  <si>
    <t>углубленное изучение одного или более предметов реализуется не менее чем в одном классе в двух параллелях со 2 по 9 класс</t>
  </si>
  <si>
    <t>углубленное изучение одного или более предметов реализуется не менее чем в одном классе в трех и более параллелях со 2 по 9 класс</t>
  </si>
  <si>
    <r>
      <t>Применение электронных образовательных ресурсов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из федерального перечня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4"/>
        <rFont val="Times New Roman"/>
        <family val="1"/>
        <charset val="204"/>
      </rPr>
      <t>https://disk.yandex.ru/d/yy_ND9fphZCi8Q</t>
    </r>
  </si>
  <si>
    <t>максимальное значение</t>
  </si>
  <si>
    <t>Пункты по разделу, которые были в предыдущей версии</t>
  </si>
  <si>
    <t>Реализация единых рабочих программ по учебным предметам, 1-11 классы</t>
  </si>
  <si>
    <t>Реализация единого календарно-тематического планирования</t>
  </si>
  <si>
    <t>Реализация рабочих программ по внеурочной деятельности, рассчитанных на    </t>
  </si>
  <si>
    <r>
      <t xml:space="preserve">Реализация федеральных рабочих программ по учебным предметам (1‒11 классы) </t>
    </r>
    <r>
      <rPr>
        <b/>
        <sz val="11"/>
        <color rgb="FFFF0000"/>
        <rFont val="Times New Roman"/>
        <family val="1"/>
        <charset val="204"/>
      </rPr>
      <t xml:space="preserve">(«критический» показатель) </t>
    </r>
    <r>
      <rPr>
        <sz val="11"/>
        <color theme="1"/>
        <rFont val="Times New Roman"/>
        <family val="1"/>
        <charset val="204"/>
      </rPr>
      <t xml:space="preserve">
(с 1 сентября 2023 года)</t>
    </r>
  </si>
  <si>
    <r>
      <t>Реализация учебно- исследовательской и проектной деятельности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</si>
  <si>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нет</t>
  </si>
  <si>
    <t>да</t>
  </si>
  <si>
    <t>отсутствие выпускников 11 класса, не получивших аттестаты о среднем общем образовании</t>
  </si>
  <si>
    <t>Функционирование объективной внутренней системы оценки качества образования</t>
  </si>
  <si>
    <r>
      <t xml:space="preserve"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</si>
  <si>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учителей и членов управленческой команды школы соблюдают требования локального акта,регламентирующего формы, порядок, периодичность текущего контроля успеваемости и промежуточной аттестации обучающихся</t>
  </si>
  <si>
    <r>
      <t xml:space="preserve">Реализация и соблюдение требований локального акта, регламентирующего внутреннюю систему оценки качества образования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</si>
  <si>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учителей и членов управленческой команды школы соблюдают требования локального акта, регламентирующег овнутреннюю систему оценки качества образования</t>
  </si>
  <si>
    <t>Планирование оценочных процедур с учетом графиков проведения федеральных и региональных (при наличии) оценочных процедур 
(сводный график оценочных процедур размещен на официальном сайте школы)</t>
  </si>
  <si>
    <r>
      <rPr>
        <b/>
        <sz val="11"/>
        <color theme="1"/>
        <rFont val="Times New Roman"/>
        <family val="1"/>
        <charset val="204"/>
      </rPr>
      <t>Отсутстви</t>
    </r>
    <r>
      <rPr>
        <sz val="11"/>
        <color theme="1"/>
        <rFont val="Times New Roman"/>
        <family val="1"/>
        <charset val="204"/>
      </rPr>
      <t xml:space="preserve">е выпускников 11 класса, получивших медаль «За особые успехи в учении», которые набрали по одному из предметов ЕГЭ </t>
    </r>
    <r>
      <rPr>
        <b/>
        <sz val="11"/>
        <color theme="1"/>
        <rFont val="Times New Roman"/>
        <family val="1"/>
        <charset val="204"/>
      </rPr>
      <t>менее 70 баллов</t>
    </r>
    <r>
      <rPr>
        <sz val="11"/>
        <color theme="1"/>
        <rFont val="Times New Roman"/>
        <family val="1"/>
        <charset val="204"/>
      </rPr>
      <t xml:space="preserve"> 
(при реализации среднего общего образования)</t>
    </r>
  </si>
  <si>
    <r>
      <rPr>
        <b/>
        <sz val="11"/>
        <color theme="1"/>
        <rFont val="Times New Roman"/>
        <family val="1"/>
        <charset val="204"/>
      </rPr>
      <t>наличие</t>
    </r>
    <r>
      <rPr>
        <sz val="11"/>
        <color theme="1"/>
        <rFont val="Times New Roman"/>
        <family val="1"/>
        <charset val="204"/>
      </rPr>
      <t xml:space="preserve"> выпускников 11 класса, получивших медаль «За особые успехи в учении», которые набрали по одному из предметов ЕГЭ </t>
    </r>
    <r>
      <rPr>
        <b/>
        <sz val="11"/>
        <color theme="1"/>
        <rFont val="Times New Roman"/>
        <family val="1"/>
        <charset val="204"/>
      </rPr>
      <t>менее 70 баллов</t>
    </r>
  </si>
  <si>
    <r>
      <rPr>
        <b/>
        <sz val="11"/>
        <color theme="1"/>
        <rFont val="Times New Roman"/>
        <family val="1"/>
        <charset val="204"/>
      </rPr>
      <t>отсутствие</t>
    </r>
    <r>
      <rPr>
        <sz val="11"/>
        <color theme="1"/>
        <rFont val="Times New Roman"/>
        <family val="1"/>
        <charset val="204"/>
      </rPr>
      <t xml:space="preserve"> выпускников 11 класса, получивших медаль «За особые успехи в учении»,которые набрали по одному из предметов ЕГЭ </t>
    </r>
    <r>
      <rPr>
        <b/>
        <sz val="11"/>
        <color theme="1"/>
        <rFont val="Times New Roman"/>
        <family val="1"/>
        <charset val="204"/>
      </rPr>
      <t>менее 70 баллов</t>
    </r>
  </si>
  <si>
    <r>
      <t>Образовательная организация не входит в перечень образовательных организаций с</t>
    </r>
    <r>
      <rPr>
        <b/>
        <sz val="11"/>
        <color theme="1"/>
        <rFont val="Times New Roman"/>
        <family val="1"/>
        <charset val="204"/>
      </rPr>
      <t xml:space="preserve"> признаками необъективных результатов</t>
    </r>
  </si>
  <si>
    <r>
      <t>образовательная организация</t>
    </r>
    <r>
      <rPr>
        <b/>
        <sz val="11"/>
        <color theme="1"/>
        <rFont val="Times New Roman"/>
        <family val="1"/>
        <charset val="204"/>
      </rPr>
      <t xml:space="preserve"> входит в перечень</t>
    </r>
    <r>
      <rPr>
        <sz val="11"/>
        <color theme="1"/>
        <rFont val="Times New Roman"/>
        <family val="1"/>
        <charset val="204"/>
      </rPr>
      <t xml:space="preserve"> образовательных организаций с признаками необъективных результатов</t>
    </r>
  </si>
  <si>
    <r>
      <t>образовательная организация</t>
    </r>
    <r>
      <rPr>
        <b/>
        <sz val="11"/>
        <color theme="1"/>
        <rFont val="Times New Roman"/>
        <family val="1"/>
        <charset val="204"/>
      </rPr>
      <t xml:space="preserve"> не входит в перечень</t>
    </r>
    <r>
      <rPr>
        <sz val="11"/>
        <color theme="1"/>
        <rFont val="Times New Roman"/>
        <family val="1"/>
        <charset val="204"/>
      </rPr>
      <t xml:space="preserve"> образовательных организаций с признаками необъективных результатов </t>
    </r>
    <r>
      <rPr>
        <b/>
        <sz val="11"/>
        <color theme="1"/>
        <rFont val="Times New Roman"/>
        <family val="1"/>
        <charset val="204"/>
      </rPr>
      <t>по итогам предыдущего учебного года</t>
    </r>
  </si>
  <si>
    <r>
      <t xml:space="preserve">образовательная организация не </t>
    </r>
    <r>
      <rPr>
        <b/>
        <sz val="11"/>
        <color theme="1"/>
        <rFont val="Times New Roman"/>
        <family val="1"/>
        <charset val="204"/>
      </rPr>
      <t>входит в перечень</t>
    </r>
    <r>
      <rPr>
        <sz val="11"/>
        <color theme="1"/>
        <rFont val="Times New Roman"/>
        <family val="1"/>
        <charset val="204"/>
      </rPr>
      <t xml:space="preserve">образовательных организаций с признаками необъективных результатов </t>
    </r>
    <r>
      <rPr>
        <b/>
        <sz val="11"/>
        <color theme="1"/>
        <rFont val="Times New Roman"/>
        <family val="1"/>
        <charset val="204"/>
      </rPr>
      <t>по итогам двух предыдущих учебных годов</t>
    </r>
  </si>
  <si>
    <t>Отсутствие выпускников 9 класса, не получивших аттестаты об основном общем образовании, в общей численности выпускников 9 класса (за предыдущий учебный год)</t>
  </si>
  <si>
    <t>наличие выпускников 9 класса, не получивших аттестаты об основном общем образовании</t>
  </si>
  <si>
    <t>отсутствие выпускников 9 класса, не получивших аттестаты об основном общем образовании</t>
  </si>
  <si>
    <t>Отсутствие выпускников 11 класса, не получивших аттестаты о среднем общем образовании, в общей численности выпускников 11 класса (за предыдущий учебный год)</t>
  </si>
  <si>
    <t>наличие выпускников 11 класса, не получивших аттестаты о среднем общем образовании</t>
  </si>
  <si>
    <t>Использование единой линейки учебников</t>
  </si>
  <si>
    <r>
      <rPr>
        <sz val="8"/>
        <color rgb="FF000000"/>
        <rFont val="Arial"/>
        <family val="2"/>
        <charset val="204"/>
      </rPr>
      <t>Реализация положения по внутренней системе оценки качества образования</t>
    </r>
  </si>
  <si>
    <r>
      <rPr>
        <sz val="8"/>
        <color rgb="FF000000"/>
        <rFont val="Arial"/>
        <family val="2"/>
        <charset val="204"/>
      </rPr>
      <t>Реализация единых рекомендаций по контрольным работам и домашним заданиям</t>
    </r>
  </si>
  <si>
    <t>Обеспечение удовлетворения образовательных интересов и потребностей обучающихся</t>
  </si>
  <si>
    <t>обучающимся обеспечено 10 часов еженедельных занятий внеурочной деятельностью</t>
  </si>
  <si>
    <t>отсутствие</t>
  </si>
  <si>
    <t>участие в муниципальном этапе</t>
  </si>
  <si>
    <t>участие в региональном этапе</t>
  </si>
  <si>
    <t>участие в заключительном этапе</t>
  </si>
  <si>
    <t>наличие</t>
  </si>
  <si>
    <t>обучающимся обеспечено менее 3 часов еженедельных занятий внеурочной деятельностью</t>
  </si>
  <si>
    <t>обучающимся обеспечено 3‒4 часа еженедельных занятий внеурочной деятельностью</t>
  </si>
  <si>
    <t>обучающимся обеспечено не менее 5‒9 часов еженедельных занятий внеурочной деятельностью</t>
  </si>
  <si>
    <r>
      <t xml:space="preserve">Реализация рабочих программ курсов внеурочной деятельности, в том числе курса «Разговоры о важном» </t>
    </r>
    <r>
      <rPr>
        <sz val="11"/>
        <color rgb="FFFF0000"/>
        <rFont val="Times New Roman"/>
        <family val="1"/>
        <charset val="204"/>
      </rPr>
      <t>(«критический» показатель)</t>
    </r>
  </si>
  <si>
    <t>Участие обучающихся во Всероссийской олимпиаде школьников</t>
  </si>
  <si>
    <t>Наличие победителей и призеров этапов Всероссийской олимпиады школьников</t>
  </si>
  <si>
    <t>наличие победителей и (или) призеров муниципального этапа Всероссийскойолимпиады школьников</t>
  </si>
  <si>
    <t>наличие победителей и (или) призеров регионального этапа Всероссийской олимпиады школьников</t>
  </si>
  <si>
    <t>наличие победителей и (или) призеров заключительного этапа Всероссийской олимпиады школьников</t>
  </si>
  <si>
    <t>Сетевая форма реализации общеобразовательных программ (наличие договора(-ов) о сетевой форме реализации общеобразовательных программ; наличие общеобразовательных программ, реализуемых в сетевой форме)</t>
  </si>
  <si>
    <t>не осуществляется сетевая форма реализации общеобразовательных программ</t>
  </si>
  <si>
    <t>осуществляется сетевая форма реализации общеобразовательных программ</t>
  </si>
  <si>
    <t>отсутствие или в процессе разработки</t>
  </si>
  <si>
    <t>разработана, готовы приступить к реализации</t>
  </si>
  <si>
    <t>реализация в течение 1 года и менее</t>
  </si>
  <si>
    <t>реализация в течение 2 и более лет</t>
  </si>
  <si>
    <t>не обеспечено</t>
  </si>
  <si>
    <t>обеспечено частично</t>
  </si>
  <si>
    <t>обеспечено полностью</t>
  </si>
  <si>
    <t>не проводится</t>
  </si>
  <si>
    <t>проводится эпизодически (отдельные мероприятия)</t>
  </si>
  <si>
    <t>системная работа (цикл мероприятий)</t>
  </si>
  <si>
    <t>Обеспечение условий для организации образования обучающихся с ограниченными возможностями здоровья (далее – ОВЗ), с инвалидностью</t>
  </si>
  <si>
    <t>Функционирование школы полного дня, включая организацию внеурочной деятельности и дополнительного образования</t>
  </si>
  <si>
    <t>Реализация методических рекомендаций по применению сетевой формы реализации образовательных программ</t>
  </si>
  <si>
    <t>Участие обучающихся в конкурсах, фестивалях, олимпиадах, конференциях (участие и победа на всероссийском уровне во всероссийских конкурсах, фестивалях, олимпиадах; участие в конференциях)</t>
  </si>
  <si>
    <t>Разработанность локальных актов (далее ‒ЛА) в части организации образования обучающихся с ОВЗ, с инвалидностью</t>
  </si>
  <si>
    <t>Кадровое обеспечение оказания психолого- педагогической и технической помощи обучающимся с ОВЗ, с инвалидностью</t>
  </si>
  <si>
    <r>
      <t xml:space="preserve">Программно-методическое обеспечение обучения и воспитания по федеральным адаптированным образовательным программам </t>
    </r>
    <r>
      <rPr>
        <b/>
        <sz val="11"/>
        <color theme="1"/>
        <rFont val="Times New Roman"/>
        <family val="1"/>
        <charset val="204"/>
      </rPr>
      <t>(при наличии обучающихся с ОВЗ, с инвалидностью)</t>
    </r>
  </si>
  <si>
    <t>Обеспечение информационной открытости, доступности
информации об организации образования обучающихся с ОВЗ, с инвалидностью (за исключением персональной информации, в том числе о состоянии здоровья
обучающихся)</t>
  </si>
  <si>
    <r>
      <t xml:space="preserve">данное направление деятельности </t>
    </r>
    <r>
      <rPr>
        <b/>
        <sz val="11"/>
        <color theme="1"/>
        <rFont val="Times New Roman"/>
        <family val="1"/>
        <charset val="204"/>
      </rPr>
      <t>не организовано</t>
    </r>
  </si>
  <si>
    <r>
      <rPr>
        <b/>
        <sz val="11"/>
        <color theme="1"/>
        <rFont val="Times New Roman"/>
        <family val="1"/>
        <charset val="204"/>
      </rPr>
      <t>информационный блок</t>
    </r>
    <r>
      <rPr>
        <sz val="11"/>
        <color theme="1"/>
        <rFont val="Times New Roman"/>
        <family val="1"/>
        <charset val="204"/>
      </rPr>
      <t xml:space="preserve"> на официальном сайте общеобразовательной организации (информация не обновляется или обновляется редко)</t>
    </r>
  </si>
  <si>
    <r>
      <rPr>
        <b/>
        <sz val="11"/>
        <color theme="1"/>
        <rFont val="Times New Roman"/>
        <family val="1"/>
        <charset val="204"/>
      </rPr>
      <t>отдельные публикации</t>
    </r>
    <r>
      <rPr>
        <sz val="11"/>
        <color theme="1"/>
        <rFont val="Times New Roman"/>
        <family val="1"/>
        <charset val="204"/>
      </rPr>
      <t xml:space="preserve"> на официальном сайте общеобразовательной организации</t>
    </r>
  </si>
  <si>
    <r>
      <t xml:space="preserve">информационный блок на официальном сайте общеобразовательной организации с </t>
    </r>
    <r>
      <rPr>
        <b/>
        <sz val="11"/>
        <color theme="1"/>
        <rFont val="Times New Roman"/>
        <family val="1"/>
        <charset val="204"/>
      </rPr>
      <t>регулярно обновляемой информацией</t>
    </r>
  </si>
  <si>
    <r>
      <rPr>
        <b/>
        <sz val="11"/>
        <color theme="1"/>
        <rFont val="Times New Roman"/>
        <family val="1"/>
        <charset val="204"/>
      </rPr>
      <t>не разработаны</t>
    </r>
    <r>
      <rPr>
        <sz val="11"/>
        <color theme="1"/>
        <rFont val="Times New Roman"/>
        <family val="1"/>
        <charset val="204"/>
      </rPr>
      <t xml:space="preserve"> адаптированные основные 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</si>
  <si>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разработаны</t>
    </r>
    <r>
      <rPr>
        <sz val="11"/>
        <color theme="1"/>
        <rFont val="Times New Roman"/>
        <family val="1"/>
        <charset val="204"/>
      </rPr>
      <t xml:space="preserve"> адаптированные </t>
    </r>
    <r>
      <rPr>
        <b/>
        <sz val="11"/>
        <color theme="1"/>
        <rFont val="Times New Roman"/>
        <family val="1"/>
        <charset val="204"/>
      </rPr>
      <t xml:space="preserve">основные </t>
    </r>
    <r>
      <rPr>
        <sz val="11"/>
        <color theme="1"/>
        <rFont val="Times New Roman"/>
        <family val="1"/>
        <charset val="204"/>
      </rPr>
      <t>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</si>
  <si>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разработан</t>
    </r>
    <r>
      <rPr>
        <sz val="11"/>
        <color theme="1"/>
        <rFont val="Times New Roman"/>
        <family val="1"/>
        <charset val="204"/>
      </rPr>
      <t xml:space="preserve">ы адаптированные </t>
    </r>
    <r>
      <rPr>
        <b/>
        <sz val="11"/>
        <color theme="1"/>
        <rFont val="Times New Roman"/>
        <family val="1"/>
        <charset val="204"/>
      </rPr>
      <t xml:space="preserve">основные </t>
    </r>
    <r>
      <rPr>
        <sz val="11"/>
        <color theme="1"/>
        <rFont val="Times New Roman"/>
        <family val="1"/>
        <charset val="204"/>
      </rPr>
      <t xml:space="preserve">общеобразовательные программы и адаптированные </t>
    </r>
    <r>
      <rPr>
        <b/>
        <sz val="11"/>
        <color theme="1"/>
        <rFont val="Times New Roman"/>
        <family val="1"/>
        <charset val="204"/>
      </rPr>
      <t>дополнительны</t>
    </r>
    <r>
      <rPr>
        <sz val="11"/>
        <color theme="1"/>
        <rFont val="Times New Roman"/>
        <family val="1"/>
        <charset val="204"/>
      </rPr>
      <t>е 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</si>
  <si>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отсутствие отдельных ЛА</t>
    </r>
    <r>
      <rPr>
        <sz val="11"/>
        <color theme="1"/>
        <rFont val="Times New Roman"/>
        <family val="1"/>
        <charset val="204"/>
      </rPr>
      <t xml:space="preserve"> и отсутствие </t>
    </r>
    <r>
      <rPr>
        <b/>
        <sz val="11"/>
        <color theme="1"/>
        <rFont val="Times New Roman"/>
        <family val="1"/>
        <charset val="204"/>
      </rPr>
      <t>указания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</si>
  <si>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разработаны отдельные ЛА</t>
    </r>
    <r>
      <rPr>
        <sz val="11"/>
        <color theme="1"/>
        <rFont val="Times New Roman"/>
        <family val="1"/>
        <charset val="204"/>
      </rPr>
      <t xml:space="preserve">, или есть </t>
    </r>
    <r>
      <rPr>
        <b/>
        <sz val="11"/>
        <color theme="1"/>
        <rFont val="Times New Roman"/>
        <family val="1"/>
        <charset val="204"/>
      </rPr>
      <t>указание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 </t>
    </r>
    <r>
      <rPr>
        <b/>
        <sz val="11"/>
        <color theme="1"/>
        <rFont val="Times New Roman"/>
        <family val="1"/>
        <charset val="204"/>
      </rPr>
      <t>по отдельным вопросам</t>
    </r>
    <r>
      <rPr>
        <sz val="11"/>
        <color theme="1"/>
        <rFont val="Times New Roman"/>
        <family val="1"/>
        <charset val="204"/>
      </rPr>
      <t xml:space="preserve"> (не охватывает все вопросы организации образования обучающихся с ОВЗ, с инвалидностью)</t>
    </r>
  </si>
  <si>
    <r>
      <rPr>
        <b/>
        <sz val="11"/>
        <color theme="1"/>
        <rFont val="Times New Roman"/>
        <family val="1"/>
        <charset val="204"/>
      </rPr>
      <t>разработаны отдельные ЛА</t>
    </r>
    <r>
      <rPr>
        <sz val="11"/>
        <color theme="1"/>
        <rFont val="Times New Roman"/>
        <family val="1"/>
        <charset val="204"/>
      </rPr>
      <t xml:space="preserve">, или есть </t>
    </r>
    <r>
      <rPr>
        <b/>
        <sz val="11"/>
        <color theme="1"/>
        <rFont val="Times New Roman"/>
        <family val="1"/>
        <charset val="204"/>
      </rPr>
      <t>указание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 </t>
    </r>
    <r>
      <rPr>
        <b/>
        <sz val="11"/>
        <color theme="1"/>
        <rFont val="Times New Roman"/>
        <family val="1"/>
        <charset val="204"/>
      </rPr>
      <t>по всем вопросам</t>
    </r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</si>
  <si>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
и т. п.)</t>
  </si>
  <si>
    <t>обеспечено учебниками и учебными пособиями, в том числе специальнымидидактическими материалами для обучающихся с ОВЗ, разработанными педагогами общеобразовательной организации</t>
  </si>
  <si>
    <t>Учебно-дидактическое обеспечение обучения и
воспитания по федеральным адаптированным
образовательным программам (при наличии обучающихся с ОВЗ и в
соответствии с рекомендованными психолого-медико-
педагогической комиссией вариантами адаптированных образовательных программ)</t>
  </si>
  <si>
    <r>
      <rPr>
        <b/>
        <sz val="11"/>
        <color theme="1"/>
        <rFont val="Times New Roman"/>
        <family val="1"/>
        <charset val="204"/>
      </rPr>
      <t>отсутствие оснащенных</t>
    </r>
    <r>
      <rPr>
        <sz val="11"/>
        <color theme="1"/>
        <rFont val="Times New Roman"/>
        <family val="1"/>
        <charset val="204"/>
      </rPr>
      <t xml:space="preserve"> ТСО рабочих мест и классов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</si>
  <si>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</t>
    </r>
    <r>
      <rPr>
        <sz val="11"/>
        <color theme="1"/>
        <rFont val="Times New Roman"/>
        <family val="1"/>
        <charset val="204"/>
      </rPr>
      <t xml:space="preserve">ы ТСО </t>
    </r>
    <r>
      <rPr>
        <b/>
        <sz val="11"/>
        <color theme="1"/>
        <rFont val="Times New Roman"/>
        <family val="1"/>
        <charset val="204"/>
      </rPr>
      <t>отдельные рабочие мест</t>
    </r>
    <r>
      <rPr>
        <sz val="11"/>
        <color theme="1"/>
        <rFont val="Times New Roman"/>
        <family val="1"/>
        <charset val="204"/>
      </rPr>
      <t>а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</si>
  <si>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оснащены</t>
    </r>
    <r>
      <rPr>
        <sz val="11"/>
        <color theme="1"/>
        <rFont val="Times New Roman"/>
        <family val="1"/>
        <charset val="204"/>
      </rPr>
      <t xml:space="preserve"> ТСО </t>
    </r>
    <r>
      <rPr>
        <b/>
        <sz val="11"/>
        <color theme="1"/>
        <rFont val="Times New Roman"/>
        <family val="1"/>
        <charset val="204"/>
      </rPr>
      <t>отдельные классы</t>
    </r>
    <r>
      <rPr>
        <sz val="11"/>
        <color theme="1"/>
        <rFont val="Times New Roman"/>
        <family val="1"/>
        <charset val="204"/>
      </rPr>
      <t xml:space="preserve">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</si>
  <si>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оснащены</t>
    </r>
    <r>
      <rPr>
        <sz val="11"/>
        <color theme="1"/>
        <rFont val="Times New Roman"/>
        <family val="1"/>
        <charset val="204"/>
      </rPr>
      <t xml:space="preserve"> ТСО как </t>
    </r>
    <r>
      <rPr>
        <b/>
        <sz val="11"/>
        <color theme="1"/>
        <rFont val="Times New Roman"/>
        <family val="1"/>
        <charset val="204"/>
      </rPr>
      <t>отдельные рабочие места</t>
    </r>
    <r>
      <rPr>
        <sz val="11"/>
        <color theme="1"/>
        <rFont val="Times New Roman"/>
        <family val="1"/>
        <charset val="204"/>
      </rPr>
      <t xml:space="preserve">, так </t>
    </r>
    <r>
      <rPr>
        <b/>
        <sz val="11"/>
        <color theme="1"/>
        <rFont val="Times New Roman"/>
        <family val="1"/>
        <charset val="204"/>
      </rPr>
      <t>и отдельные классы</t>
    </r>
    <r>
      <rPr>
        <sz val="11"/>
        <color theme="1"/>
        <rFont val="Times New Roman"/>
        <family val="1"/>
        <charset val="204"/>
      </rPr>
      <t xml:space="preserve"> для обучающихся с ОВЗ, с инвалидностью</t>
    </r>
  </si>
  <si>
    <t>Наличие специальных технических средств обучения (далее ‒ТСО) индивидуального и
коллективного пользования (при наличии в
общеобразовательной
организации обучающихся с ОВЗ, с инвалидностью)</t>
  </si>
  <si>
    <t>Применение электронных образовательных ресурсов и дистанционных образовательных технологий в образовании обучающихся с ОВЗ, с инвалидностью (при наличии обучающихся с ОВЗ, с инвалидностью)</t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</si>
  <si>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(за три последних года)</t>
  </si>
  <si>
    <t>менее 50% педагогических работников прошли обучение (за три последних года)</t>
  </si>
  <si>
    <t>не менее 50% педагогических работников прошли обучение (за три последних года)</t>
  </si>
  <si>
    <t>не менее 80% педагогических работников прошли обучение (за три последних года)</t>
  </si>
  <si>
    <t>100% педагогических работников прошли обучение (за три последних года)</t>
  </si>
  <si>
    <t>Трансляция опыта образовательной организации в вопросах образования обучающихся с ОВЗ, с инвалидностью на семинарах, тренингах, конференциях и иных мероприятиях</t>
  </si>
  <si>
    <t>Реализация программы мероприятий по развитию инклюзивного образования</t>
  </si>
  <si>
    <t>Разработанность локальных нормативных актов по организации получения образования обучающимися с ОВЗ, с инвалидностью</t>
  </si>
  <si>
    <t>Обеспеченность предоставления услуг специалистов, оказывающих обучающимся необходимую психолого-педагогическую, коррекционную, техническую помощь</t>
  </si>
  <si>
    <t>Наличие адаптированных основных общеобразовательных программ</t>
  </si>
  <si>
    <t>Наличие специальных образовательных программ по организации получения образования обучающимися с ОВЗ, с инвалидностью</t>
  </si>
  <si>
    <t>Обеспечение информационной открытости содержания инклюзивного образования</t>
  </si>
  <si>
    <t>Обеспеченность учебниками, учебными пособиями, дидактическими материалами для организации получения образования обучающимися с ОВЗ, с инвалидностью</t>
  </si>
  <si>
    <t>Наличие специальных технических средств обучения</t>
  </si>
  <si>
    <t>Реализация технологий/средств электронного обучения и дистанционных образовательных технологий, учитывающее особые образовательные потребности обучающихся с ОВЗ, инвалидов</t>
  </si>
  <si>
    <t>Создание условий для повышения квалификации и переподготовки педагогических работников по  организации получения образования обучающимися с ОВЗ, с инвалидностью</t>
  </si>
  <si>
    <t>Участие специалистов образовательной организации в семинарах и тренингах по инклюзивному образованию</t>
  </si>
  <si>
    <t>наличие общешкольной программы работы по противодействию и профилактике вредных привычек</t>
  </si>
  <si>
    <t>Магистральное направление «Здоровье»</t>
  </si>
  <si>
    <t>Здоровьесберегающая среда</t>
  </si>
  <si>
    <t>Обеспечение бесплатным горячим питанием учащихся начальных классов («критический» показатель для образовательных организаций, реализующих образовательные программы начального общего образования)</t>
  </si>
  <si>
    <t>100% обучающихся начальных классов обеспечены горячим питанием</t>
  </si>
  <si>
    <t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и наркотических средств. («критический» показатель)</t>
  </si>
  <si>
    <t>Количество школьных просветительских мероприятий по ЗОЖ, по профилактике курения табака, употребления алкоголя и наркотических средств</t>
  </si>
  <si>
    <t>не осуществляется</t>
  </si>
  <si>
    <t>1‒2 мероприятия за учебный год</t>
  </si>
  <si>
    <t>3‒5 мероприятий за учебный год</t>
  </si>
  <si>
    <t>более 5 мероприятий за учебный год</t>
  </si>
  <si>
    <t>Реализация программы здоровьесбережения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</si>
  <si>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</si>
  <si>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>наличие общешкольной программы здоровьесбережения и ее полноценная реализация</t>
  </si>
  <si>
    <t>Создание условий для занятий физической культурой и спортом</t>
  </si>
  <si>
    <t>отсутствие ШСК</t>
  </si>
  <si>
    <t>от 1 до 4 видов спорта в ШСК</t>
  </si>
  <si>
    <t>от 5 до 9 видов спорта в ШСК</t>
  </si>
  <si>
    <t>10 и более видов спорта в ШСК</t>
  </si>
  <si>
    <t>от 10% до 19% обучающихся постоянно посещают занятия</t>
  </si>
  <si>
    <t>от 20% до 29% обучающихся постоянно посещают занятия</t>
  </si>
  <si>
    <t>30% и более обучающихся постоянно посещают занятия</t>
  </si>
  <si>
    <t>Наличие в образовательной организации спортивной инфраструктуры для занятий физической культурой и спортом, в том числе, доступной населению (в том числе на основе договоров сетевого взаимодействия)</t>
  </si>
  <si>
    <t>Диверсификация деятельности школьных спортивных клубов (далее – ШСК) (по видам спорта)</t>
  </si>
  <si>
    <t>Наличие дополнительных образовательных услуг в области физической культуры и спорта; доля обучающихся, постоянно посещающих занятия</t>
  </si>
  <si>
    <t>отсутствие дополнительных образовательных услуг в области физической культуры и спорта, или менее 10% обучающихся постоянно посещают занятия</t>
  </si>
  <si>
    <t>Участие обучающихся в массовых физкультурно-спортивных мероприятиях (в том числе во Всероссийских спортивных соревнованиях школьников «Президентские состязания» и Всероссийских спортивных играх школьников</t>
  </si>
  <si>
    <t>участие обучающихся в спортивных мероприятиях на школьном уровне</t>
  </si>
  <si>
    <t>участие обучающихся в спортивных мероприятиях на муниципальном уровне</t>
  </si>
  <si>
    <t>участие обучающихся в спортивных мероприятиях на региональном и (или) всероссийском уровнях</t>
  </si>
  <si>
    <t>реализация не менее 2 профилей или нескольких различных индивидуальных учебных планов</t>
  </si>
  <si>
    <t>реализация не менее 2 профилей и нескольких различных индивидуальных учебных планов</t>
  </si>
  <si>
    <t>наличие победителей и (или) призеров на региональном и (или) всероссийском уровне</t>
  </si>
  <si>
    <t>наличие победителей и (или) призеров на муниципальном уровне</t>
  </si>
  <si>
    <t>Наличие победителей и призеров спортивных соревнований (в том числе 
во Всероссийских спортивных соревнованиях школьников «Президентские состязания» и Всероссийских спортивных играх школьников «Президентскиеспортивные игры»)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</si>
  <si>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
его возрастной категории на 1 сентября отчетного года</t>
  </si>
  <si>
    <t>отсутствие обучающихся, имеющих знак отличия ВФСК «ГТО», подтвержденный удостоверением</t>
  </si>
  <si>
    <t>менее 10% обучающихся, имеющих знак отличия ВФСК «ГТО»,подтвержденный удостоверением</t>
  </si>
  <si>
    <t>от 10 до 29% обучающихся, имеющих знак отличия ВФСК «ГТО»,подтвержденный удостоверением</t>
  </si>
  <si>
    <t>30% и более обучающихся, имеющих знак отличия ВФСК «ГТО»,подтвержденный удостоверением</t>
  </si>
  <si>
    <t>Развитие талантов</t>
  </si>
  <si>
    <t>Магистральное направление «Творчество»</t>
  </si>
  <si>
    <t>менее 10% обучающихся</t>
  </si>
  <si>
    <t>от 10% до 49% обучающихся</t>
  </si>
  <si>
    <t>от 50% до 76% обучающихся</t>
  </si>
  <si>
    <t>77% и более обучающихся</t>
  </si>
  <si>
    <t>Реализация дополнительных общеобразовательных программ</t>
  </si>
  <si>
    <t>отсутствие программ или программы по 1‒2 направленностям</t>
  </si>
  <si>
    <t>программы разработаны и реализуются по 3 направленностям</t>
  </si>
  <si>
    <t>программы разработаны и реализуются по 4‒5 направленностям</t>
  </si>
  <si>
    <t>программы разработаны и реализуются по 6 направленностям</t>
  </si>
  <si>
    <t>1 технологический кружок</t>
  </si>
  <si>
    <t>2 технологических кружка</t>
  </si>
  <si>
    <t>3 и более технологических кружка</t>
  </si>
  <si>
    <t>Наличие технологических кружков на базе общеобразовательной организации и/или в рамках сетевого взаимодействия</t>
  </si>
  <si>
    <t>Участие обучающихся в конкурсах, фестивалях, олимпиадах (кроме
Всероссийской олимпиады школьников), конференциях</t>
  </si>
  <si>
    <r>
      <t>участие обучающихся в</t>
    </r>
    <r>
      <rPr>
        <b/>
        <sz val="11"/>
        <color theme="1"/>
        <rFont val="Times New Roman"/>
        <family val="1"/>
        <charset val="204"/>
      </rPr>
      <t xml:space="preserve"> школьных</t>
    </r>
    <r>
      <rPr>
        <sz val="11"/>
        <color theme="1"/>
        <rFont val="Times New Roman"/>
        <family val="1"/>
        <charset val="204"/>
      </rPr>
      <t xml:space="preserve"> конкурсах, фестивалях, олимпиадах, конференциях</t>
    </r>
  </si>
  <si>
    <r>
      <t xml:space="preserve">участие обучающихся в конкурсах, фестивалях, олимпиадах, конференциях на </t>
    </r>
    <r>
      <rPr>
        <b/>
        <sz val="11"/>
        <color theme="1"/>
        <rFont val="Times New Roman"/>
        <family val="1"/>
        <charset val="204"/>
      </rPr>
      <t>муниципально</t>
    </r>
    <r>
      <rPr>
        <sz val="11"/>
        <color theme="1"/>
        <rFont val="Times New Roman"/>
        <family val="1"/>
        <charset val="204"/>
      </rPr>
      <t>м уровне</t>
    </r>
  </si>
  <si>
    <r>
      <t xml:space="preserve">участие обучающихся в конкурсах, фестивалях, олимпиадах, конференциях на </t>
    </r>
    <r>
      <rPr>
        <b/>
        <sz val="11"/>
        <color theme="1"/>
        <rFont val="Times New Roman"/>
        <family val="1"/>
        <charset val="204"/>
      </rPr>
      <t>региональном и (или)всероссийском уровне</t>
    </r>
  </si>
  <si>
    <t>Наличие победителей и призеров различных олимпиад (кроме ВСОШ), смотров, конкурсов, конференций</t>
  </si>
  <si>
    <r>
      <t xml:space="preserve">наличие победителей и (или) призеров конкурсов, фестивалей, олимпиад, конференций на </t>
    </r>
    <r>
      <rPr>
        <b/>
        <sz val="11"/>
        <color theme="1"/>
        <rFont val="Times New Roman"/>
        <family val="1"/>
        <charset val="204"/>
      </rPr>
      <t>муниципально</t>
    </r>
    <r>
      <rPr>
        <sz val="11"/>
        <color theme="1"/>
        <rFont val="Times New Roman"/>
        <family val="1"/>
        <charset val="204"/>
      </rPr>
      <t>м уровне</t>
    </r>
  </si>
  <si>
    <r>
      <t xml:space="preserve">наличие победителей и (или) призеров конкурсов, фестивалей, олимпиад, конференций на </t>
    </r>
    <r>
      <rPr>
        <b/>
        <sz val="11"/>
        <color theme="1"/>
        <rFont val="Times New Roman"/>
        <family val="1"/>
        <charset val="204"/>
      </rPr>
      <t>региональном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</si>
  <si>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>наличие победителей и (или) призеров конкурсов, фестивалей, олимпиад, конференций на</t>
    </r>
    <r>
      <rPr>
        <b/>
        <sz val="11"/>
        <color theme="1"/>
        <rFont val="Times New Roman"/>
        <family val="1"/>
        <charset val="204"/>
      </rPr>
      <t xml:space="preserve"> всероссийско</t>
    </r>
    <r>
      <rPr>
        <sz val="11"/>
        <color theme="1"/>
        <rFont val="Times New Roman"/>
        <family val="1"/>
        <charset val="204"/>
      </rPr>
      <t>м уровне</t>
    </r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</si>
  <si>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«IT- кубы»,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</si>
  <si>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сетевая форма реализации дополнительных общеобразовательных программ с 1 организацией</t>
  </si>
  <si>
    <t>сетевая форма реализации дополнительных общеобразовательных программ с 2 и более организациями</t>
  </si>
  <si>
    <t>Школьные творческие объединения</t>
  </si>
  <si>
    <t>1‒2 объединения</t>
  </si>
  <si>
    <t>3‒4 объединения</t>
  </si>
  <si>
    <t>5 и более объединений</t>
  </si>
  <si>
    <t>Функционирование школьного театра</t>
  </si>
  <si>
    <t>функционирование школьного театра</t>
  </si>
  <si>
    <t>Функционирование школьного музея</t>
  </si>
  <si>
    <t>функционирование школьного музея</t>
  </si>
  <si>
    <t>Функционирование школьного хора</t>
  </si>
  <si>
    <t>функционирование школьного хора</t>
  </si>
  <si>
    <t>Функционирование школьного медиацентра (телевидение, газета, журнал и др.)</t>
  </si>
  <si>
    <t>функционирование школьного медиацентра</t>
  </si>
  <si>
    <t>Доля обучающихся, являющихся членами школьных творческих объединений, 
от общего количества обучающихся в организации</t>
  </si>
  <si>
    <t>от 10% до 29% обучающихся</t>
  </si>
  <si>
    <t>30% и более обучающихся</t>
  </si>
  <si>
    <t>Количество мероприятий школьных творческих объединений: концерты, спектакли, выпуски газет, журналов и т. д. (для каждого школьного творческого объединения)</t>
  </si>
  <si>
    <t>менее 2 в год (для каждого школьного творческого объединения)</t>
  </si>
  <si>
    <t>2 в год (для каждого школьного творческого объединения)</t>
  </si>
  <si>
    <t>более 2 в год (для каждого школьного творческого объединения)</t>
  </si>
  <si>
    <t>Магистральное направление «Воспитание»</t>
  </si>
  <si>
    <t>Организация воспитательной деятельности</t>
  </si>
  <si>
    <t>Реализация программ краеведения и школьного туризма</t>
  </si>
  <si>
    <t>реализуются программы по каждому из направлений (краеведение и школьный туризм), причем по одному из направлений более 1 программы</t>
  </si>
  <si>
    <r>
      <t xml:space="preserve">Реализация рабочей программы воспитания, в </t>
    </r>
    <r>
      <rPr>
        <b/>
        <sz val="11"/>
        <color theme="1"/>
        <rFont val="Times New Roman"/>
        <family val="1"/>
        <charset val="204"/>
      </rPr>
      <t>том числе</t>
    </r>
    <r>
      <rPr>
        <sz val="11"/>
        <color theme="1"/>
        <rFont val="Times New Roman"/>
        <family val="1"/>
        <charset val="204"/>
      </rPr>
      <t xml:space="preserve"> для обучающихся с ОВЗ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</si>
  <si>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>Реализация календарного плана воспитательной работы</t>
    </r>
    <r>
      <rPr>
        <b/>
        <sz val="11"/>
        <color rgb="FFFF0000"/>
        <rFont val="Times New Roman"/>
        <family val="1"/>
        <charset val="204"/>
      </rPr>
      <t xml:space="preserve"> 
(«критический» показатель)</t>
    </r>
  </si>
  <si>
    <r>
      <t>Функционирование Совета родителей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</si>
  <si>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Взаимодействие образовательной организации и родителей в процессе реализации рабочей программы воспитания</t>
  </si>
  <si>
    <t>осуществляется с использованием регламентированных форм взаимодействия</t>
  </si>
  <si>
    <t>осуществляется с использованием регламентированных и неформальных форм взаимодействия</t>
  </si>
  <si>
    <t>трансляция опыта по организации взаимодействия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</si>
  <si>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</si>
  <si>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наличие школьной символики (флаг школы, гимн школы,эмблема школы, элементы школьного костюма и т.п.)</t>
  </si>
  <si>
    <t>не реализуются программы краеведения и школьного туризма</t>
  </si>
  <si>
    <t>реализуется 1 программа краеведения или школьного туризма</t>
  </si>
  <si>
    <t>реализуются 1 программа краеведения и 1 программа школьного туризма</t>
  </si>
  <si>
    <r>
      <t>Использование государственных символов при обучении и воспитании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</si>
  <si>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Организация летних тематических смен в школьном лагере</t>
  </si>
  <si>
    <t>Ученическое самоуправление, волонтерское движение</t>
  </si>
  <si>
    <t>участие в проекте</t>
  </si>
  <si>
    <t>обучающиеся не участвуют в волонтерском движении</t>
  </si>
  <si>
    <t>обучающиеся участвуют в волонтерском движении</t>
  </si>
  <si>
    <t>Наличие первичного отделения РДДМ «Движение первых»</t>
  </si>
  <si>
    <t>Наличие школьных военно- патриотических клубов</t>
  </si>
  <si>
    <t>Наличие центра детских инициатив, пространства ученического самоуправления</t>
  </si>
  <si>
    <t>Участие в реализации проекта «Орлята России» (при реализации начального общего образования)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</si>
  <si>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</si>
  <si>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в волонтерском движении (при реализации основного общего  и)(или) среднего общего образования</t>
  </si>
  <si>
    <r>
      <t xml:space="preserve">Функционирование Совета обучающихся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</si>
  <si>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Сопровождение выбора профессии</t>
  </si>
  <si>
    <t>Да</t>
  </si>
  <si>
    <t>Нет</t>
  </si>
  <si>
    <t>Определение заместителя директора, ответственного за реализацию профориентационной деятельности</t>
  </si>
  <si>
    <t>Наличие соглашений с региональными предприятиями/организациями, оказывающими содействие в реализации профориентационных мероприятий</t>
  </si>
  <si>
    <t>Наличие профильных предпрофессиональных классов (инженерные, медицинские, космические, IT, педагогические, предпринимательские и др.)</t>
  </si>
  <si>
    <t>Наличие и использование дополнительных материалов по профориентации, в том числе мультимедийных, в учебных предметах общеобразовательного цикла</t>
  </si>
  <si>
    <t>Посещение обучающимися экскурсий на предприятиях</t>
  </si>
  <si>
    <t>Посещение обучающимися профессиональных проб на региональных площадках</t>
  </si>
  <si>
    <t>Участие обучающихся 6‒11 классов в мероприятиях проекта «Билет в будущее»</t>
  </si>
  <si>
    <t>Участие обучающихся в моделирующих профессиональных пробах (онлайн) и тестированиях</t>
  </si>
  <si>
    <t>Посещение обучающимися экскурсий в организациях СПО и ВО</t>
  </si>
  <si>
    <t>Посещение обучающимися занятий по программам дополнительного образования, в том числе кружков, секций и др., направленных на профориентацию</t>
  </si>
  <si>
    <t>Прохождение обучающимися профессионального обучения по программам профессиональной подготовки по профессиям рабочих и должностям служащих</t>
  </si>
  <si>
    <t>Проведение родительских собраний на тему профессиональной ориентации, в том числе о кадровых потребностях современного рынка труда</t>
  </si>
  <si>
    <t>Участие обучающихся в чемпионатах по профессиональному мастерству</t>
  </si>
  <si>
    <r>
      <t>Реализация утвержденного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</si>
  <si>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Ключевое условие «Учитель. Школьная команда»</t>
  </si>
  <si>
    <t>Условия педагогического труда</t>
  </si>
  <si>
    <t>Использование единых подходов к штатному расписанию (количество административного персонала на контингент, узкие специалисты)</t>
  </si>
  <si>
    <t>в организации используются единые подходы к штатному расписанию</t>
  </si>
  <si>
    <t>Предусмотрены меры материального и нематериального стимулирования (разработан школьный локальный акт о системе материального и нематериального стимулирования, соблюдаются требования локального акта)</t>
  </si>
  <si>
    <t>не предусмотрены меры материального и нематериального стимулирования</t>
  </si>
  <si>
    <t>предусмотрены меры материального и нематериального стимулирования</t>
  </si>
  <si>
    <t>единые подходы к штатному расписанию в организации не используются</t>
  </si>
  <si>
    <t>Методическое сопровождение педагогических кадров. Система наставничества.</t>
  </si>
  <si>
    <r>
      <t>Доля обучающихся, охваченных дополнительным образованием в общей численности обучающихся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</si>
  <si>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Охват учителей диагностикой профессиональных компетенций (федеральной, региональной, самодиагностикой)</t>
  </si>
  <si>
    <r>
      <rPr>
        <b/>
        <sz val="11"/>
        <color theme="1"/>
        <rFont val="Times New Roman"/>
        <family val="1"/>
        <charset val="204"/>
      </rPr>
      <t>менее 20%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</si>
  <si>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r>
      <rPr>
        <b/>
        <sz val="11"/>
        <color theme="1"/>
        <rFont val="Times New Roman"/>
        <family val="1"/>
        <charset val="204"/>
      </rPr>
      <t>не менее 20%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</si>
  <si>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t>Доля учителей, для которых по результатам диагностики разработаны индивидуальные образовательные маршруты</t>
  </si>
  <si>
    <t>менее 3 % учителей</t>
  </si>
  <si>
    <t>от 3% до 4% учителей</t>
  </si>
  <si>
    <t>от 5% до 9% учителей</t>
  </si>
  <si>
    <t>10% учителей и более</t>
  </si>
  <si>
    <r>
      <t xml:space="preserve">Развитие системы наставничества (положение о наставничестве, дорожная карта о его реализации  приказы)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</si>
  <si>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 / кафедр / методических советов учителей
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</si>
  <si>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 / кафедр / методических советов классных руководителей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</si>
  <si>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rPr>
        <b/>
        <sz val="11"/>
        <color theme="1"/>
        <rFont val="Times New Roman"/>
        <family val="1"/>
        <charset val="204"/>
      </rPr>
      <t>не менее 50%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</si>
  <si>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r>
      <rPr>
        <b/>
        <sz val="11"/>
        <color theme="1"/>
        <rFont val="Times New Roman"/>
        <family val="1"/>
        <charset val="204"/>
      </rPr>
      <t xml:space="preserve">не менее 80% </t>
    </r>
    <r>
      <rPr>
        <sz val="11"/>
        <color theme="1"/>
        <rFont val="Times New Roman"/>
        <family val="1"/>
        <charset val="204"/>
      </rPr>
      <t>учителей прошли диагностику профессиональных
компетенций</t>
    </r>
  </si>
  <si>
    <t>Развитие и повышение квалификации</t>
  </si>
  <si>
    <t>менее 50% педагогических работников</t>
  </si>
  <si>
    <t>не менее 60% педагогических работников</t>
  </si>
  <si>
    <t>100% штатных педагогов- психологов</t>
  </si>
  <si>
    <t>1 представитель управленческой команды</t>
  </si>
  <si>
    <t>не менее 50% управленческой команды</t>
  </si>
  <si>
    <t>100% управленческой команды</t>
  </si>
  <si>
    <t>не менее 50% педагогических работников</t>
  </si>
  <si>
    <t>не менее 80% педагогических работников</t>
  </si>
  <si>
    <t>не менее 50%педагогических работников</t>
  </si>
  <si>
    <t>не менее 80%педагогических работников</t>
  </si>
  <si>
    <t xml:space="preserve">не менее 60% педагогических работниковне </t>
  </si>
  <si>
    <r>
      <t xml:space="preserve">Доля педагогических работников, прошедших обучение по программам повышения квалификации по инструментам ЦОС,размещенным в Федеральном реестре дополнительных профессиональных программ педагогического образования 
</t>
    </r>
    <r>
      <rPr>
        <b/>
        <sz val="11"/>
        <rFont val="Times New Roman"/>
        <family val="1"/>
        <charset val="204"/>
      </rPr>
      <t>(за три последних года)</t>
    </r>
  </si>
  <si>
    <r>
      <t xml:space="preserve">Доля педагогических работников и управленческих кадров, прошедших обучение по программам повышения квалификации в сфере воспитания </t>
    </r>
    <r>
      <rPr>
        <b/>
        <sz val="11"/>
        <rFont val="Times New Roman"/>
        <family val="1"/>
        <charset val="204"/>
      </rPr>
      <t>(за три последних года)</t>
    </r>
  </si>
  <si>
    <r>
      <t xml:space="preserve">Повышение квалификации штатных педагогов- психологов по программам, размещенным в Федеральном реестре дополнительных профессиональных программ педагогического образования </t>
    </r>
    <r>
      <rPr>
        <b/>
        <sz val="11"/>
        <rFont val="Times New Roman"/>
        <family val="1"/>
        <charset val="204"/>
      </rPr>
      <t>(за три последних года)</t>
    </r>
  </si>
  <si>
    <r>
      <t xml:space="preserve"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</si>
  <si>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
</t>
    </r>
    <r>
      <rPr>
        <b/>
        <sz val="11"/>
        <color theme="1"/>
        <rFont val="Times New Roman"/>
        <family val="1"/>
        <charset val="204"/>
      </rPr>
      <t>(за три последних года)</t>
    </r>
  </si>
  <si>
    <t>Участие педагогов в конкурсном движении</t>
  </si>
  <si>
    <t>неучастие</t>
  </si>
  <si>
    <t>участие на муниципальном уровне</t>
  </si>
  <si>
    <t>участие на региональном уровне</t>
  </si>
  <si>
    <t>участие на всероссийском уровне</t>
  </si>
  <si>
    <t>Наличие среди педагогов победителей и призеров конкурсов</t>
  </si>
  <si>
    <r>
      <t xml:space="preserve">Обеспечение условий для обучения учителей по дополнительным профессиональным программам, направленных на формирование у обучающихся навыков, обеспечивающих технологический суверенитет страны (математика, физика, информатика, химия,биология) </t>
    </r>
    <r>
      <rPr>
        <b/>
        <sz val="11"/>
        <color theme="1"/>
        <rFont val="Times New Roman"/>
        <family val="1"/>
        <charset val="204"/>
      </rPr>
      <t>(за три последних года)</t>
    </r>
  </si>
  <si>
    <r>
      <rPr>
        <b/>
        <sz val="11"/>
        <color theme="1"/>
        <rFont val="Times New Roman"/>
        <family val="1"/>
        <charset val="204"/>
      </rPr>
      <t>более одного учителя</t>
    </r>
    <r>
      <rPr>
        <sz val="11"/>
        <color theme="1"/>
        <rFont val="Times New Roman"/>
        <family val="1"/>
        <charset val="204"/>
      </rPr>
      <t xml:space="preserve"> из числа учителей- предметников, преподающих математику, физику, информатику, химию,биологию,прошли обучение по программам, направленным на формирование у обучающихся навыков, обеспечивающих технологический суверенитет страны</t>
    </r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</si>
  <si>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призеров</t>
    </r>
    <r>
      <rPr>
        <sz val="11"/>
        <color theme="1"/>
        <rFont val="Times New Roman"/>
        <family val="1"/>
        <charset val="204"/>
      </rPr>
      <t xml:space="preserve"> конкурсов на </t>
    </r>
    <r>
      <rPr>
        <b/>
        <sz val="11"/>
        <color theme="1"/>
        <rFont val="Times New Roman"/>
        <family val="1"/>
        <charset val="204"/>
      </rPr>
      <t>муниципальном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</si>
  <si>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</t>
    </r>
    <r>
      <rPr>
        <sz val="11"/>
        <color theme="1"/>
        <rFont val="Times New Roman"/>
        <family val="1"/>
        <charset val="204"/>
      </rPr>
      <t xml:space="preserve">в конкурсов на </t>
    </r>
    <r>
      <rPr>
        <b/>
        <sz val="11"/>
        <color theme="1"/>
        <rFont val="Times New Roman"/>
        <family val="1"/>
        <charset val="204"/>
      </rPr>
      <t>региональном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</si>
  <si>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</t>
    </r>
    <r>
      <rPr>
        <sz val="11"/>
        <color theme="1"/>
        <rFont val="Times New Roman"/>
        <family val="1"/>
        <charset val="204"/>
      </rPr>
      <t xml:space="preserve">в конкурсов на </t>
    </r>
    <r>
      <rPr>
        <b/>
        <sz val="11"/>
        <color theme="1"/>
        <rFont val="Times New Roman"/>
        <family val="1"/>
        <charset val="204"/>
      </rPr>
      <t>всероссийском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</si>
  <si>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rPr>
        <b/>
        <sz val="11"/>
        <color theme="1"/>
        <rFont val="Times New Roman"/>
        <family val="1"/>
        <charset val="204"/>
      </rPr>
      <t>один учитель</t>
    </r>
    <r>
      <rPr>
        <sz val="11"/>
        <color theme="1"/>
        <rFont val="Times New Roman"/>
        <family val="1"/>
        <charset val="204"/>
      </rPr>
      <t xml:space="preserve"> из числа учителей-предметников, преподающих математику, физику, информатику, химию, биологию,прошел обучение по программам, направленным 
на формирование у обучающихся навыков, обеспечивающих технологический суверенитет страны</t>
    </r>
  </si>
  <si>
    <t>Организация психолого- педагогического сопровождения</t>
  </si>
  <si>
    <t>менее 70% обучающихся</t>
  </si>
  <si>
    <t>от 70% до 79% обучающихся</t>
  </si>
  <si>
    <t>от 80% до 89% обучающихся</t>
  </si>
  <si>
    <t>90% обучающихся и более</t>
  </si>
  <si>
    <t>наличие педагога-психолога в качестве: 
-  внешнего совместителя и (или)
-  привлеченного в рамках сетевого взаимодействия и (или)
-  штатного специалиста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</si>
  <si>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</si>
  <si>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штате общеобразовательной организации социального педагога, обеспечивающего оказание помощи целевым группам обучающихся</t>
  </si>
  <si>
    <t>Наличие в штате общеобразовательной организации учителя- дефектолога,обеспечивающего оказание помощи целевым группам обучающихся</t>
  </si>
  <si>
    <t>Наличие в штате общеобразовательной организации учителя-логопеда, обеспечивающего оказание помощи целевым группам обучающихся</t>
  </si>
  <si>
    <t>Наличие в организации отдельного кабинета педагога-психолога</t>
  </si>
  <si>
    <t>наличие в организации отдельного кабинета педагога-психолога савтоматизированным рабочим местом</t>
  </si>
  <si>
    <t>отсутствие специальных тематических зон</t>
  </si>
  <si>
    <t>наличие специальных тематических зон</t>
  </si>
  <si>
    <t>Профилактика травли в образовательной среде</t>
  </si>
  <si>
    <t>реализуется психолого- педагогическая программа и (или) комплекс мероприятий по профилактике травли</t>
  </si>
  <si>
    <r>
      <t xml:space="preserve">Оказание психолого- 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</si>
  <si>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</si>
  <si>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реализуется психолого- педагогическая программа и (или) комплекс мероприятий для каждой из целевых групп обучающихся</t>
  </si>
  <si>
    <t>Формирование психологически благоприятного школьного пространства для обучающихся</t>
  </si>
  <si>
    <t>выделение и оснащение тематических пространств для обучающихся (зона общения, игровая зона, зона релаксации и иное)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</si>
  <si>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</si>
  <si>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Формирование психологически благоприятного школьного пространства для педагогов</t>
  </si>
  <si>
    <t>выделение и оснащение тематического пространства (помещения) для отдыха и эмоционального восстановления педагогов</t>
  </si>
  <si>
    <t>реализуется в виде отдельных мероприятий и (или) индивидуальных консультаций отдельных индивидуальных консультаций отдельных участников образовательных отношений (обучающихся, родителей, педагогов)</t>
  </si>
  <si>
    <t>Профилактика девиантного поведения обучающихся</t>
  </si>
  <si>
    <t>реализуется в виде отдельных мероприятий и (или)индивидуальных консультаций отдельных участников образовательных отношений (обучающихся,родителей, педагогов)</t>
  </si>
  <si>
    <t>реализуется психолого- педагогическая программа и (или) комплекс мероприятийпо профилактике девиантного поведения</t>
  </si>
  <si>
    <t>Ключевое условие «Школьный климат»</t>
  </si>
  <si>
    <t>Ключевое условие «Образовательная среда»</t>
  </si>
  <si>
    <t>не используется</t>
  </si>
  <si>
    <r>
      <t>Наличие локальных актов (далее ‒ЛА) образовательной организации, регламентирующих ограничения использования мобильных телефонов обучающимися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</si>
  <si>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r>
      <t xml:space="preserve">Подключение образовательной организации к высокоскоростному интернету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</si>
  <si>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Предоставление безопасного доступа к информационно- коммуникационной сети Интернет 
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</si>
  <si>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педагогических работников зарегистрированы на платформе ФГИС «Мояшкола»</t>
  </si>
  <si>
    <t>не менее 30% педагогических работников используют сервисы и подсистему «Библиотека ЦОК» ФГИС «Моя школа»</t>
  </si>
  <si>
    <r>
      <t>Использование федеральной государственной информационной системы «Моя школа», в том числе верифицированного цифрового образовательного контента, при реализации основных общеобразовательных программ в соответствии с Методическими рекомендациями Федерального института цифровой трансформации в сфере образования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theme="4"/>
        <rFont val="Times New Roman"/>
        <family val="1"/>
        <charset val="204"/>
      </rPr>
      <t xml:space="preserve">https://disk.yandex.ru/d/d6V6IcJfmnlV1w </t>
    </r>
  </si>
  <si>
    <t>отсутствие регистрации образовательной организации</t>
  </si>
  <si>
    <t>не соответствует</t>
  </si>
  <si>
    <t>частично соответствует</t>
  </si>
  <si>
    <t>соответствует в полной мере</t>
  </si>
  <si>
    <t>Функционирование школьного библиотечного информационного центра</t>
  </si>
  <si>
    <t>создан и функционирует школьный библиотечный информационный центр</t>
  </si>
  <si>
    <t>Эксплуатация информационной системы управления образовательной организацией</t>
  </si>
  <si>
    <t>управление образовательной организацией осуществляется с использованием информационной системы</t>
  </si>
  <si>
    <t>информационная система управления образовательной организацией интегрирована с региональными информационными системами</t>
  </si>
  <si>
    <t>Наличие в образовательной организации пространства для учебных и неучебных занятий, творческих дел</t>
  </si>
  <si>
    <t>не функционирует школьный библиотечный информационный центр</t>
  </si>
  <si>
    <t>наличие регистрации образовательной организации на платформе и созданной структуры образовательной организации</t>
  </si>
  <si>
    <t>не менее 95% обучающихся и педагогов зарегистрированы на платформе «Сферум»</t>
  </si>
  <si>
    <t>100% педагогических работников включены в сетевые профессиональные сообщества по обмену педагогическим опытом и активно используют платформу «Сферум»</t>
  </si>
  <si>
    <r>
      <t xml:space="preserve">Информационно- коммуникационная образовательная платформа «Сферум»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</si>
  <si>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IT-оборудования используется в образовательной деятельности в соответствии с Методическими рекомендациями по вопросам использования в образовательном процессе оборудования, поставляемого в целях обеспечения образовательных организаций материально-технической базой для внедрения ЦОС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</si>
  <si>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для внедрения ЦОС (смотрим тут https://minobr74.ru/activity/digitaltransform/equipment )</t>
  </si>
  <si>
    <t>Реализация модели «Школа полного дня»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</si>
  <si>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>Сформированы коллегиальные органы управления в соответствии с Федеральным законом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</si>
  <si>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</si>
  <si>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не менее 95% педагогических работников используют сервисы и подсистему</t>
  </si>
  <si>
    <t>Магистральное направление/ Ключевое условие</t>
  </si>
  <si>
    <t>Базовый уровень</t>
  </si>
  <si>
    <t>Средний уровень</t>
  </si>
  <si>
    <t>Высокий уровень</t>
  </si>
  <si>
    <t>Знание</t>
  </si>
  <si>
    <t>15‒28</t>
  </si>
  <si>
    <t>29‒39</t>
  </si>
  <si>
    <t>40‒53</t>
  </si>
  <si>
    <t>Здоровье</t>
  </si>
  <si>
    <t>7‒12</t>
  </si>
  <si>
    <t>13‒19</t>
  </si>
  <si>
    <t>20‒22</t>
  </si>
  <si>
    <t>Творчество</t>
  </si>
  <si>
    <t>9‒16</t>
  </si>
  <si>
    <t>17‒24</t>
  </si>
  <si>
    <t>25‒29</t>
  </si>
  <si>
    <t>Воспитание</t>
  </si>
  <si>
    <t>10‒15</t>
  </si>
  <si>
    <t>16‒19</t>
  </si>
  <si>
    <t>Профориентация</t>
  </si>
  <si>
    <t>5‒7</t>
  </si>
  <si>
    <t>8‒11</t>
  </si>
  <si>
    <t>12‒14</t>
  </si>
  <si>
    <t>Учитель. Школьная команда</t>
  </si>
  <si>
    <t>11‒17</t>
  </si>
  <si>
    <t>18‒27</t>
  </si>
  <si>
    <t>28‒32</t>
  </si>
  <si>
    <t>Школьный климат</t>
  </si>
  <si>
    <t>6‒13</t>
  </si>
  <si>
    <t>14‒16</t>
  </si>
  <si>
    <t>17‒19</t>
  </si>
  <si>
    <t>Образовательная среда</t>
  </si>
  <si>
    <t>9‒12</t>
  </si>
  <si>
    <t>13‒15</t>
  </si>
  <si>
    <t>ИТОГ</t>
  </si>
  <si>
    <t>72‒123</t>
  </si>
  <si>
    <t>124‒173</t>
  </si>
  <si>
    <t>174‒210</t>
  </si>
  <si>
    <t>ЦОС (поддержка всех активностей)</t>
  </si>
  <si>
    <t>Организация внутришкольного пространства и функционирование школы полного дня</t>
  </si>
  <si>
    <t>Реализация государственно- общественного управления</t>
  </si>
  <si>
    <t>Распределение по уровням</t>
  </si>
  <si>
    <t>Максимальные баллы</t>
  </si>
  <si>
    <t>ИТОГО максимально</t>
  </si>
  <si>
    <t>Магистральное направление «Профориентация»</t>
  </si>
  <si>
    <t>Дополнительное условие: по каждому магистральному направлению и каждому ключевому условию набрано не менее 50% баллов
(если не выполнено, то школа соответствует базовому уровню)</t>
  </si>
  <si>
    <t>Дополнительное условие: отсутствуют магистральные направления и ключевые условия, по которым набрано
0 баллов (если не выполнено, то школа соответствует уровню «ниже базового»)</t>
  </si>
  <si>
    <t>Дополнительное условие: по каждому магистральному направлению и каждому ключевому условию набрано не менее 50% баллов (если не выполнено, то школа соответствует среднему уровню)</t>
  </si>
  <si>
    <r>
      <t xml:space="preserve">Магистральное </t>
    </r>
    <r>
      <rPr>
        <b/>
        <sz val="16"/>
        <color theme="1"/>
        <rFont val="Times New Roman"/>
        <family val="1"/>
        <charset val="204"/>
      </rPr>
      <t xml:space="preserve">условие </t>
    </r>
  </si>
  <si>
    <r>
      <t xml:space="preserve">Магистральное </t>
    </r>
    <r>
      <rPr>
        <b/>
        <sz val="14"/>
        <color theme="1"/>
        <rFont val="Times New Roman"/>
        <family val="1"/>
        <charset val="204"/>
      </rPr>
      <t>направление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</si>
  <si>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Магистральное </t>
    </r>
    <r>
      <rPr>
        <b/>
        <sz val="16"/>
        <color theme="1"/>
        <rFont val="Times New Roman"/>
        <family val="1"/>
        <charset val="204"/>
      </rPr>
      <t xml:space="preserve">направление </t>
    </r>
  </si>
  <si>
    <t>Функционирование школы полного дня</t>
  </si>
  <si>
    <t xml:space="preserve">Организация внутришкольного пространства </t>
  </si>
  <si>
    <r>
      <rPr>
        <b/>
        <sz val="14"/>
        <color theme="1"/>
        <rFont val="Times New Roman"/>
        <family val="1"/>
        <charset val="204"/>
      </rPr>
      <t>При нулевом значении</t>
    </r>
    <r>
      <rPr>
        <sz val="14"/>
        <color theme="1"/>
        <rFont val="Times New Roman"/>
        <family val="1"/>
        <charset val="204"/>
      </rPr>
      <t xml:space="preserve"> хотя бы одного из </t>
    </r>
    <r>
      <rPr>
        <b/>
        <sz val="14"/>
        <color rgb="FFFF0000"/>
        <rFont val="Times New Roman"/>
        <family val="1"/>
        <charset val="204"/>
      </rPr>
      <t>«критических»</t>
    </r>
    <r>
      <rPr>
        <sz val="14"/>
        <color theme="1"/>
        <rFont val="Times New Roman"/>
        <family val="1"/>
        <charset val="204"/>
      </rPr>
      <t xml:space="preserve"> показателей  результат по данному </t>
    </r>
    <r>
      <rPr>
        <sz val="18"/>
        <color theme="1"/>
        <rFont val="Times New Roman"/>
        <family val="1"/>
        <charset val="204"/>
      </rPr>
      <t xml:space="preserve">направлению/условию </t>
    </r>
    <r>
      <rPr>
        <sz val="14"/>
        <color theme="1"/>
        <rFont val="Times New Roman"/>
        <family val="1"/>
        <charset val="204"/>
      </rPr>
      <t>ОБНУЛЯЕТСЯ, 
уровень соответствия – «НИЖЕ БАЗОВОГО».</t>
    </r>
  </si>
  <si>
    <r>
      <rPr>
        <sz val="8"/>
        <color rgb="FF000000"/>
        <rFont val="Arial"/>
        <family val="2"/>
        <charset val="204"/>
      </rPr>
      <t>Реализация методических рекомендаций по созданию и функционированию школьного библиотечного информационного центра</t>
    </r>
  </si>
  <si>
    <r>
      <rPr>
        <sz val="8"/>
        <color rgb="FF000000"/>
        <rFont val="Arial"/>
        <family val="2"/>
        <charset val="204"/>
      </rPr>
      <t>Обеспеченность реализации методических рекомендаций по материально-техническому обеспечению реализации ФГОС (наличие предметных классов, лабораторного оборудования, мобильных классов)</t>
    </r>
  </si>
  <si>
    <r>
      <rPr>
        <sz val="8"/>
        <color rgb="FF000000"/>
        <rFont val="Arial"/>
        <family val="2"/>
        <charset val="204"/>
      </rPr>
      <t>Реализация рабочей программы воспитания</t>
    </r>
  </si>
  <si>
    <r>
      <rPr>
        <sz val="8"/>
        <color rgb="FF000000"/>
        <rFont val="Arial"/>
        <family val="2"/>
        <charset val="204"/>
      </rPr>
      <t>Реализация календарного плана воспитательной работы</t>
    </r>
  </si>
  <si>
    <r>
      <rPr>
        <sz val="8"/>
        <color rgb="FF000000"/>
        <rFont val="Arial"/>
        <family val="2"/>
        <charset val="204"/>
      </rPr>
      <t>Реализация программы работы с родителями</t>
    </r>
  </si>
  <si>
    <r>
      <rPr>
        <sz val="8"/>
        <color rgb="FF000000"/>
        <rFont val="Arial"/>
        <family val="2"/>
        <charset val="204"/>
      </rPr>
      <t>Наличие комплекта государственной символики (флаг, герб, аудиозапись гимна)</t>
    </r>
  </si>
  <si>
    <r>
      <rPr>
        <sz val="8"/>
        <color rgb="FF000000"/>
        <rFont val="Arial"/>
        <family val="2"/>
        <charset val="204"/>
      </rPr>
      <t>Наличие Совета родителей / Совета отцов</t>
    </r>
  </si>
  <si>
    <r>
      <rPr>
        <sz val="8"/>
        <color rgb="FF000000"/>
        <rFont val="Arial"/>
        <family val="2"/>
        <charset val="204"/>
      </rPr>
      <t>Наличие советника директора по воспитанию и взаимодействию с детскими общественными объединениями</t>
    </r>
  </si>
  <si>
    <r>
      <rPr>
        <sz val="8"/>
        <color rgb="FF000000"/>
        <rFont val="Arial"/>
        <family val="2"/>
        <charset val="204"/>
      </rPr>
      <t>Организация летних тематических смен в школьном лагере</t>
    </r>
  </si>
  <si>
    <r>
      <rPr>
        <sz val="8"/>
        <color rgb="FF000000"/>
        <rFont val="Arial"/>
        <family val="2"/>
        <charset val="204"/>
      </rPr>
      <t>Наличие Совета обучающихся</t>
    </r>
  </si>
  <si>
    <r>
      <rPr>
        <sz val="8"/>
        <color rgb="FF000000"/>
        <rFont val="Arial"/>
        <family val="2"/>
        <charset val="204"/>
      </rPr>
      <t>Наличие первичного отделения РДШ</t>
    </r>
  </si>
  <si>
    <r>
      <rPr>
        <sz val="8"/>
        <color rgb="FF000000"/>
        <rFont val="Arial"/>
        <family val="2"/>
        <charset val="204"/>
      </rPr>
      <t>Наличие представительств детских и молодежных общественных объединений («Юнармия», «Большая перемена» и др.)</t>
    </r>
  </si>
  <si>
    <r>
      <rPr>
        <sz val="8"/>
        <color rgb="FF000000"/>
        <rFont val="Arial"/>
        <family val="2"/>
        <charset val="204"/>
      </rPr>
      <t>Участие в реализации проекта «Орлята России»</t>
    </r>
  </si>
  <si>
    <r>
      <rPr>
        <sz val="8"/>
        <color rgb="FF000000"/>
        <rFont val="Arial"/>
        <family val="2"/>
        <charset val="204"/>
      </rPr>
      <t>Наличие Штаба воспитательной работы</t>
    </r>
  </si>
  <si>
    <r>
      <rPr>
        <sz val="8"/>
        <color rgb="FF000000"/>
        <rFont val="Arial"/>
        <family val="2"/>
        <charset val="204"/>
      </rPr>
      <t>Реализация дополнительных общеобразовательных программ</t>
    </r>
  </si>
  <si>
    <r>
      <rPr>
        <sz val="8"/>
        <color rgb="FF000000"/>
        <rFont val="Arial"/>
        <family val="2"/>
        <charset val="204"/>
      </rPr>
      <t>Участие обучающихся в конкурсах, фестивалях, олимпиадах, конференциях</t>
    </r>
  </si>
  <si>
    <r>
      <rPr>
        <sz val="8"/>
        <color rgb="FF000000"/>
        <rFont val="Arial"/>
        <family val="2"/>
        <charset val="204"/>
      </rPr>
      <t>Сетевое взаимодействие (организации культуры и искусств, кванториумы, мобильные кванториумы, ДНК, IT-кубы, «Точки роста», экостанции, ведущие предприятия региона и др.)</t>
    </r>
  </si>
  <si>
    <r>
  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</si>
  <si>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rPr>
        <sz val="8"/>
        <color rgb="FF000000"/>
        <rFont val="Arial"/>
        <family val="2"/>
        <charset val="204"/>
      </rPr>
      <t>Наличие объединений (школьный театр, школьный музей, школьный туристский клуб, школьный краеведческий стартап, школьный музыкальный коллектив, школьный пресс-центр (телевидение, газета, журнал))</t>
    </r>
  </si>
  <si>
    <r>
      <rPr>
        <sz val="8"/>
        <color rgb="FF000000"/>
        <rFont val="Arial"/>
        <family val="2"/>
        <charset val="204"/>
      </rPr>
      <t>Организация летнего лагеря (тематических смен), в том числе обеспечение участия обучающихся в каникулярных и профориентационных сменах</t>
    </r>
  </si>
  <si>
    <r>
      <rPr>
        <sz val="8"/>
        <color rgb="FF000000"/>
        <rFont val="Arial"/>
        <family val="2"/>
        <charset val="204"/>
      </rPr>
      <t>Реализация календарного плана профориентационной работы</t>
    </r>
  </si>
  <si>
    <r>
      <rPr>
        <sz val="8"/>
        <color rgb="FF000000"/>
        <rFont val="Arial"/>
        <family val="2"/>
        <charset val="204"/>
      </rPr>
      <t>Включение в полномочия заместителя директора ведения комплексной работы по профориентационной деятельности в ОО</t>
    </r>
  </si>
  <si>
    <r>
      <rPr>
        <sz val="8"/>
        <color rgb="FF000000"/>
        <rFont val="Arial"/>
        <family val="2"/>
        <charset val="204"/>
      </rPr>
      <t>Профориентация. Реализация программы работы с родителями</t>
    </r>
  </si>
  <si>
    <r>
      <rPr>
        <sz val="8"/>
        <color rgb="FF000000"/>
        <rFont val="Arial"/>
        <family val="2"/>
        <charset val="204"/>
      </rPr>
      <t>Использование региональных профориентационных сервисов и программ, аккредитованных на федеральном уровне </t>
    </r>
  </si>
  <si>
    <r>
      <rPr>
        <sz val="8"/>
        <color rgb="FF000000"/>
        <rFont val="Arial"/>
        <family val="2"/>
        <charset val="204"/>
      </rPr>
      <t>Наличие соглашений с партнерами-предприятиями / организациями, представляющими площадку для реализации мероприятий по профориентации обучающихся</t>
    </r>
  </si>
  <si>
    <r>
      <rPr>
        <sz val="8"/>
        <color rgb="FF000000"/>
        <rFont val="Arial"/>
        <family val="2"/>
        <charset val="204"/>
      </rPr>
      <t>Наличие профориентационных блоков, внедренных в учебные предметы, оборудование тематических классов</t>
    </r>
  </si>
  <si>
    <r>
      <rPr>
        <sz val="8"/>
        <color rgb="FF000000"/>
        <rFont val="Arial"/>
        <family val="2"/>
        <charset val="204"/>
      </rPr>
      <t>Организация внеклассной проектно-исследовательской деятельности, связанной с реальными жизненными/производственными задачами и т.д.</t>
    </r>
  </si>
  <si>
    <r>
      <rPr>
        <sz val="8"/>
        <color rgb="FF000000"/>
        <rFont val="Arial"/>
        <family val="2"/>
        <charset val="204"/>
      </rPr>
      <t>Организация профориентационного урока на платформе bvbinfo.ru в рамках проекта «Билет в будущее»</t>
    </r>
  </si>
  <si>
    <r>
      <rPr>
        <sz val="8"/>
        <color rgb="FF000000"/>
        <rFont val="Arial"/>
        <family val="2"/>
        <charset val="204"/>
      </rPr>
      <t>Участие школьников в ежегодной многоуровневой онлайн-диагностике на платформе bvbinfo.ru в рамках проекта «Билет в будущее» 6-11 классы</t>
    </r>
  </si>
  <si>
    <r>
      <rPr>
        <sz val="8"/>
        <color rgb="FF000000"/>
        <rFont val="Arial"/>
        <family val="2"/>
        <charset val="204"/>
      </rPr>
      <t>Организация профессиональных проб (регистрация на платформе bvbinfo.ru) в рамках проекта «Билет в будущее», в том числе на базе предприятий-партнеров, колледжей</t>
    </r>
  </si>
  <si>
    <r>
      <rPr>
        <sz val="8"/>
        <color rgb="FF000000"/>
        <rFont val="Arial"/>
        <family val="2"/>
        <charset val="204"/>
      </rPr>
      <t>Организация профобучения девятиклассников на базе колледжей</t>
    </r>
  </si>
  <si>
    <r>
      <rPr>
        <sz val="8"/>
        <color rgb="FF000000"/>
        <rFont val="Arial"/>
        <family val="2"/>
        <charset val="204"/>
      </rPr>
      <t>Участие обучающихся в мультимедийной выставке-практикуме «Лаборатория будущего» (на базе исторических парков «Россия – моя история») в рамках проекта «Билет в будущее»</t>
    </r>
  </si>
  <si>
    <r>
      <rPr>
        <sz val="8"/>
        <color rgb="FF000000"/>
        <rFont val="Arial"/>
        <family val="2"/>
        <charset val="204"/>
      </rPr>
      <t>Участие обучающихся в фестивале профессий в рамках проекта «Билет в будущее»</t>
    </r>
  </si>
  <si>
    <r>
      <rPr>
        <sz val="8"/>
        <color rgb="FF000000"/>
        <rFont val="Arial"/>
        <family val="2"/>
        <charset val="204"/>
      </rPr>
      <t>Участие обучающихся в профориентационной смене</t>
    </r>
  </si>
  <si>
    <r>
      <rPr>
        <sz val="8"/>
        <color rgb="FF000000"/>
        <rFont val="Arial"/>
        <family val="2"/>
        <charset val="204"/>
      </rPr>
      <t>Участие обучающихся в конкурсах профессионального мастерства профессионально-практической направленности</t>
    </r>
  </si>
  <si>
    <r>
      <rPr>
        <sz val="8"/>
        <color rgb="FF000000"/>
        <rFont val="Arial"/>
        <family val="2"/>
        <charset val="204"/>
      </rPr>
      <t>Участие обучающихся в профильных техноотрядах</t>
    </r>
  </si>
  <si>
    <r>
      <rPr>
        <sz val="8"/>
        <color rgb="FF000000"/>
        <rFont val="Arial"/>
        <family val="2"/>
        <charset val="204"/>
      </rPr>
      <t>Внедрение системы профильных элективных курсов</t>
    </r>
  </si>
  <si>
    <r>
      <rPr>
        <sz val="8"/>
        <color rgb="FF000000"/>
        <rFont val="Arial"/>
        <family val="2"/>
        <charset val="204"/>
      </rPr>
      <t>Реализация единых подходов к организации и контролю горячего питания</t>
    </r>
  </si>
  <si>
    <r>
      <rPr>
        <sz val="8"/>
        <color rgb="FF000000"/>
        <rFont val="Arial"/>
        <family val="2"/>
        <charset val="204"/>
      </rPr>
      <t>Организация просветительской деятельности по ЗОЖ, профилактика табакокурения, наркомании</t>
    </r>
  </si>
  <si>
    <r>
      <rPr>
        <sz val="8"/>
        <color rgb="FF000000"/>
        <rFont val="Arial"/>
        <family val="2"/>
        <charset val="204"/>
      </rPr>
      <t>Диверсификация деятельности школьных спортивных клубов (по видам спорта)</t>
    </r>
  </si>
  <si>
    <r>
      <rPr>
        <sz val="8"/>
        <color rgb="FF000000"/>
        <rFont val="Arial"/>
        <family val="2"/>
        <charset val="204"/>
      </rPr>
      <t>Охват обучающихся ВФСК «ГТО»</t>
    </r>
  </si>
  <si>
    <r>
      <rPr>
        <sz val="8"/>
        <color rgb="FF000000"/>
        <rFont val="Arial"/>
        <family val="2"/>
        <charset val="204"/>
      </rPr>
      <t>Доступность спортивной инфраструктуры  в соответствии с требованиями Минпросвещения России и Минспорта России</t>
    </r>
  </si>
  <si>
    <r>
      <rPr>
        <sz val="8"/>
        <color rgb="FF000000"/>
        <rFont val="Arial"/>
        <family val="2"/>
        <charset val="204"/>
      </rPr>
      <t>Участие обучающихся в массовых физкультурно-спортивных мероприятиях</t>
    </r>
  </si>
  <si>
    <r>
      <rPr>
        <sz val="8"/>
        <color rgb="FF000000"/>
        <rFont val="Arial"/>
        <family val="2"/>
        <charset val="204"/>
      </rPr>
      <t>Разработанность программы здоровьесбережения </t>
    </r>
  </si>
  <si>
    <r>
      <rPr>
        <sz val="8"/>
        <color rgb="FF000000"/>
        <rFont val="Arial"/>
        <family val="2"/>
        <charset val="204"/>
      </rPr>
      <t>Реализация методических рекомендаций по внедрению единого штатного расписания</t>
    </r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</si>
  <si>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в области работы с единым штатным расписанием</t>
    </r>
  </si>
  <si>
    <r>
      <rPr>
        <sz val="8"/>
        <color rgb="FF000000"/>
        <rFont val="Arial"/>
        <family val="2"/>
        <charset val="204"/>
      </rPr>
      <t>Организация методического сопровождения педагогических работников</t>
    </r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</si>
  <si>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по программам из федерального реестра</t>
    </r>
  </si>
  <si>
    <r>
      <rPr>
        <sz val="8"/>
        <color rgb="FF000000"/>
        <rFont val="Arial"/>
        <family val="2"/>
        <charset val="204"/>
      </rPr>
      <t>Разработанность положения о развитии системы наставничества</t>
    </r>
  </si>
  <si>
    <r>
      <rPr>
        <sz val="8"/>
        <color rgb="FF000000"/>
        <rFont val="Arial"/>
        <family val="2"/>
        <charset val="204"/>
      </rPr>
      <t>Участие педагогов в конкурсном движении</t>
    </r>
  </si>
  <si>
    <r>
      <rPr>
        <sz val="8"/>
        <color rgb="FF000000"/>
        <rFont val="Arial"/>
        <family val="2"/>
        <charset val="204"/>
      </rPr>
      <t>Наличие локальных нормативных актов по организации психолого-педагогического сопровождения участников образовательных отношений</t>
    </r>
  </si>
  <si>
    <r>
      <rPr>
        <sz val="8"/>
        <color rgb="FF000000"/>
        <rFont val="Arial"/>
        <family val="2"/>
        <charset val="204"/>
      </rPr>
      <t>Наличие  педагога-психолога в образовательной организации</t>
    </r>
  </si>
  <si>
    <r>
      <rPr>
        <sz val="8"/>
        <color rgb="FF000000"/>
        <rFont val="Arial"/>
        <family val="2"/>
        <charset val="204"/>
      </rPr>
      <t>Организация сопровождения обучающихся в соответствии с методическими рекомендациями по функционированию психологических служб в общеобразовательных организациях</t>
    </r>
  </si>
  <si>
    <r>
      <rPr>
        <sz val="8"/>
        <color rgb="FF000000"/>
        <rFont val="Arial"/>
        <family val="2"/>
        <charset val="204"/>
      </rPr>
      <t>Проведение социально-психологического тестирования обучающихся в общеобразовательных организациях и профессиональных образовательных организациях, направленного на профилактику незаконного потребления обучающимися наркотических средств и психотропных веществ</t>
    </r>
  </si>
  <si>
    <r>
      <rPr>
        <sz val="8"/>
        <color rgb="FF000000"/>
        <rFont val="Arial"/>
        <family val="2"/>
        <charset val="204"/>
      </rPr>
      <t>Наличие в организации социального педагога</t>
    </r>
  </si>
  <si>
    <r>
      <rPr>
        <sz val="8"/>
        <color rgb="FF000000"/>
        <rFont val="Arial"/>
        <family val="2"/>
        <charset val="204"/>
      </rPr>
      <t>Наличие психологической службы</t>
    </r>
  </si>
  <si>
    <r>
      <rPr>
        <sz val="8"/>
        <color rgb="FF000000"/>
        <rFont val="Arial"/>
        <family val="2"/>
        <charset val="204"/>
      </rPr>
      <t>Разработанность антибуллинговой программы</t>
    </r>
  </si>
  <si>
    <r>
      <rPr>
        <sz val="8"/>
        <color rgb="FF000000"/>
        <rFont val="Arial"/>
        <family val="2"/>
        <charset val="204"/>
      </rPr>
      <t>Наличие коворкинга в образовательной организации</t>
    </r>
  </si>
  <si>
    <r>
      <rPr>
        <sz val="8"/>
        <color rgb="FF000000"/>
        <rFont val="Arial"/>
        <family val="2"/>
        <charset val="204"/>
      </rPr>
      <t>Наличие уголка психологической разгрузки</t>
    </r>
  </si>
  <si>
    <r>
      <rPr>
        <sz val="8"/>
        <color rgb="FF000000"/>
        <rFont val="Arial"/>
        <family val="2"/>
        <charset val="204"/>
      </rPr>
      <t>Использование ФГИС «Моя школа»</t>
    </r>
  </si>
  <si>
    <r>
      <rPr>
        <sz val="8"/>
        <color rgb="FF000000"/>
        <rFont val="Arial"/>
        <family val="2"/>
        <charset val="204"/>
      </rPr>
      <t>Оснащение IT- оборудованием в соответствии утвержденным Стандартом оснащения государственных и муниципальных общеобразовательных организаций, осуществляющих образовательную деятельность в субъектах Российской Федерации, компьютерным, мультимедийным, презентационным оборудованием и программным обеспечением»</t>
    </r>
  </si>
  <si>
    <r>
      <rPr>
        <sz val="8"/>
        <color rgb="FF000000"/>
        <rFont val="Arial"/>
        <family val="2"/>
        <charset val="204"/>
      </rPr>
      <t>Эксплуатация информационной системы управления образовательной организацией</t>
    </r>
  </si>
  <si>
    <r>
      <rPr>
        <sz val="8"/>
        <color rgb="FF000000"/>
        <rFont val="Arial"/>
        <family val="2"/>
        <charset val="204"/>
      </rPr>
      <t>Подключение образовательной организации к высокоскоростному интернету с фильтрацией контента</t>
    </r>
  </si>
  <si>
    <r>
      <rPr>
        <sz val="8"/>
        <color rgb="FF000000"/>
        <rFont val="Arial"/>
        <family val="2"/>
        <charset val="204"/>
      </rPr>
      <t>Участие в деятельности на базе ИКОП («Сферум») профессиональных сообществ педагогов для обмена опытом и поддержки начинающих учителей</t>
    </r>
  </si>
  <si>
    <r>
      <rPr>
        <sz val="8"/>
        <color rgb="FF000000"/>
        <rFont val="Arial"/>
        <family val="2"/>
        <charset val="204"/>
      </rPr>
      <t>Реализация государственно-общественного управления</t>
    </r>
  </si>
  <si>
    <r>
      <rPr>
        <sz val="8"/>
        <color rgb="FF000000"/>
        <rFont val="Arial"/>
        <family val="2"/>
        <charset val="204"/>
      </rPr>
      <t>Использование мобильных учебных комплексов (кванториумы, лаборатория безопасности, библиотечные комплексы и др.)</t>
    </r>
  </si>
  <si>
    <r>
      <rPr>
        <sz val="8"/>
        <color rgb="FF000000"/>
        <rFont val="Arial"/>
        <family val="2"/>
        <charset val="204"/>
      </rPr>
      <t>Наличие комнаты / уголка «Большой перемены»</t>
    </r>
  </si>
  <si>
    <r>
      <rPr>
        <sz val="8"/>
        <color rgb="FF000000"/>
        <rFont val="Arial"/>
        <family val="2"/>
        <charset val="204"/>
      </rPr>
      <t>Разработанность положения об организации внутришкольного пространства</t>
    </r>
  </si>
  <si>
    <r>
      <rPr>
        <sz val="8"/>
        <color rgb="FF000000"/>
        <rFont val="Arial"/>
        <family val="2"/>
        <charset val="204"/>
      </rPr>
      <t>Наличие бренда (узнаваемого стиля) школы</t>
    </r>
  </si>
  <si>
    <r>
      <rPr>
        <sz val="8"/>
        <color rgb="FF000000"/>
        <rFont val="Arial"/>
        <family val="2"/>
        <charset val="204"/>
      </rPr>
      <t>Наличие гимна школы</t>
    </r>
  </si>
  <si>
    <r>
      <rPr>
        <sz val="8"/>
        <color rgb="FF000000"/>
        <rFont val="Arial"/>
        <family val="2"/>
        <charset val="204"/>
      </rPr>
      <t>Наличие уголка с государственной символикой в классных кабинетах</t>
    </r>
  </si>
  <si>
    <r>
      <rPr>
        <sz val="8"/>
        <color rgb="FF000000"/>
        <rFont val="Arial"/>
        <family val="2"/>
        <charset val="204"/>
      </rPr>
      <t>Функционирование медиацентра (школьное ТВ, школьное радио, школьная газета)</t>
    </r>
  </si>
  <si>
    <t>Номер ОУ (ВПИСАТЬ!!!)</t>
  </si>
  <si>
    <r>
      <rPr>
        <b/>
        <sz val="14"/>
        <color theme="1"/>
        <rFont val="Times New Roman"/>
        <family val="1"/>
        <charset val="204"/>
      </rPr>
      <t>Внимание!</t>
    </r>
    <r>
      <rPr>
        <sz val="14"/>
        <color theme="1"/>
        <rFont val="Times New Roman"/>
        <family val="1"/>
        <charset val="204"/>
      </rPr>
      <t xml:space="preserve"> При работе особое внимание обращаем на показатели, отмеченные как</t>
    </r>
    <r>
      <rPr>
        <sz val="14"/>
        <color rgb="FFFF0000"/>
        <rFont val="Times New Roman"/>
        <family val="1"/>
        <charset val="204"/>
      </rPr>
      <t xml:space="preserve"> «критический»! </t>
    </r>
  </si>
  <si>
    <r>
      <t>Наличие советника директора по воспитанию и взаимодействию с детскими общественными объединениями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  <r>
      <rPr>
        <sz val="11"/>
        <color theme="1"/>
        <rFont val="Times New Roman"/>
        <family val="1"/>
        <charset val="204"/>
      </rPr>
      <t xml:space="preserve"> (с 1 сентября 2023 года)</t>
    </r>
  </si>
  <si>
    <r>
      <t xml:space="preserve">Доля обучающихся общеобразовательных организаций, принявших участие в социально- 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которые могли принять участие в данном тестировании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</si>
  <si>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в общеобразовательной организации педагога- психолога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</si>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</sst>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4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6"/>
      <color theme="9"/>
      <name val="Times New Roman"/>
      <family val="1"/>
      <charset val="204"/>
    </font>
    <font>
      <sz val="11"/>
      <color theme="9"/>
      <name val="Calibri"/>
      <family val="2"/>
      <charset val="204"/>
      <scheme val="minor"/>
    </font>
    <font>
      <b/>
      <sz val="16"/>
      <color theme="9"/>
      <name val="Calibri"/>
      <family val="2"/>
      <charset val="204"/>
      <scheme val="minor"/>
    </font>
    <font>
      <b/>
      <sz val="11"/>
      <color theme="9"/>
      <name val="Times New Roman"/>
      <family val="1"/>
      <charset val="204"/>
    </font>
    <font>
      <b/>
      <sz val="14"/>
      <color theme="9"/>
      <name val="Times New Roman"/>
      <family val="1"/>
      <charset val="204"/>
    </font>
    <font>
      <b/>
      <sz val="18"/>
      <color theme="9"/>
      <name val="Times New Roman"/>
      <family val="1"/>
      <charset val="204"/>
    </font>
    <font>
      <b/>
      <sz val="16"/>
      <color theme="4"/>
      <name val="Times New Roman"/>
      <family val="1"/>
      <charset val="204"/>
    </font>
    <font>
      <sz val="16"/>
      <color theme="4"/>
      <name val="Times New Roman"/>
      <family val="1"/>
      <charset val="204"/>
    </font>
    <font>
      <b/>
      <sz val="14"/>
      <color theme="4"/>
      <name val="Times New Roman"/>
      <family val="1"/>
      <charset val="204"/>
    </font>
    <font>
      <sz val="14"/>
      <color theme="4"/>
      <name val="Times New Roman"/>
      <family val="1"/>
      <charset val="204"/>
    </font>
    <font>
      <b/>
      <sz val="16"/>
      <color theme="5"/>
      <name val="Times New Roman"/>
      <family val="1"/>
      <charset val="204"/>
    </font>
    <font>
      <sz val="16"/>
      <color theme="5"/>
      <name val="Times New Roman"/>
      <family val="1"/>
      <charset val="204"/>
    </font>
    <font>
      <b/>
      <sz val="14"/>
      <color theme="5"/>
      <name val="Times New Roman"/>
      <family val="1"/>
      <charset val="204"/>
    </font>
    <font>
      <sz val="14"/>
      <color theme="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5"/>
      <name val="Times New Roman"/>
      <family val="1"/>
      <charset val="204"/>
    </font>
    <font>
      <sz val="20"/>
      <color theme="5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0" tint="-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17" xfId="0" applyFont="1" applyFill="1" applyBorder="1"/>
    <xf numFmtId="0" fontId="2" fillId="2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4"/>
    </xf>
    <xf numFmtId="0" fontId="1" fillId="2" borderId="17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0" xfId="0" applyFill="1"/>
    <xf numFmtId="0" fontId="7" fillId="4" borderId="2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4" borderId="20" xfId="0" applyFont="1" applyFill="1" applyBorder="1" applyAlignment="1">
      <alignment horizontal="left" vertical="center" wrapText="1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9" fontId="1" fillId="0" borderId="6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 indent="4"/>
    </xf>
    <xf numFmtId="0" fontId="1" fillId="0" borderId="12" xfId="0" applyFont="1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 indent="4"/>
    </xf>
    <xf numFmtId="0" fontId="0" fillId="2" borderId="19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4"/>
    </xf>
    <xf numFmtId="0" fontId="1" fillId="2" borderId="36" xfId="0" applyFont="1" applyFill="1" applyBorder="1" applyAlignment="1">
      <alignment vertical="center"/>
    </xf>
    <xf numFmtId="0" fontId="23" fillId="2" borderId="3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 indent="1"/>
    </xf>
    <xf numFmtId="0" fontId="2" fillId="2" borderId="45" xfId="0" applyFont="1" applyFill="1" applyBorder="1" applyAlignment="1">
      <alignment horizontal="left" vertical="center" wrapText="1" inden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left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 indent="2"/>
    </xf>
    <xf numFmtId="0" fontId="0" fillId="0" borderId="49" xfId="0" applyBorder="1"/>
    <xf numFmtId="0" fontId="0" fillId="0" borderId="4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5" xfId="0" applyBorder="1" applyAlignment="1">
      <alignment wrapText="1"/>
    </xf>
    <xf numFmtId="0" fontId="23" fillId="8" borderId="36" xfId="0" applyFont="1" applyFill="1" applyBorder="1" applyAlignment="1">
      <alignment wrapText="1"/>
    </xf>
    <xf numFmtId="0" fontId="23" fillId="9" borderId="36" xfId="0" applyFont="1" applyFill="1" applyBorder="1" applyAlignment="1">
      <alignment wrapText="1"/>
    </xf>
    <xf numFmtId="0" fontId="23" fillId="10" borderId="36" xfId="0" applyFont="1" applyFill="1" applyBorder="1" applyAlignment="1">
      <alignment wrapText="1"/>
    </xf>
    <xf numFmtId="0" fontId="23" fillId="11" borderId="36" xfId="0" applyFont="1" applyFill="1" applyBorder="1" applyAlignment="1">
      <alignment wrapText="1"/>
    </xf>
    <xf numFmtId="0" fontId="32" fillId="12" borderId="36" xfId="0" applyFont="1" applyFill="1" applyBorder="1" applyAlignment="1">
      <alignment wrapText="1"/>
    </xf>
    <xf numFmtId="0" fontId="23" fillId="13" borderId="36" xfId="0" applyFont="1" applyFill="1" applyBorder="1" applyAlignment="1">
      <alignment wrapText="1"/>
    </xf>
    <xf numFmtId="0" fontId="23" fillId="14" borderId="36" xfId="0" applyFont="1" applyFill="1" applyBorder="1" applyAlignment="1">
      <alignment wrapText="1"/>
    </xf>
    <xf numFmtId="0" fontId="23" fillId="15" borderId="36" xfId="0" applyFont="1" applyFill="1" applyBorder="1" applyAlignment="1">
      <alignment wrapText="1"/>
    </xf>
    <xf numFmtId="0" fontId="23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3" fillId="15" borderId="37" xfId="0" applyFont="1" applyFill="1" applyBorder="1" applyAlignment="1">
      <alignment horizontal="center" vertical="center"/>
    </xf>
    <xf numFmtId="0" fontId="33" fillId="14" borderId="37" xfId="0" applyFont="1" applyFill="1" applyBorder="1" applyAlignment="1">
      <alignment horizontal="center" vertical="center"/>
    </xf>
    <xf numFmtId="0" fontId="33" fillId="13" borderId="37" xfId="0" applyFont="1" applyFill="1" applyBorder="1" applyAlignment="1">
      <alignment horizontal="center" vertical="center"/>
    </xf>
    <xf numFmtId="0" fontId="33" fillId="8" borderId="37" xfId="0" applyFont="1" applyFill="1" applyBorder="1" applyAlignment="1">
      <alignment horizontal="center" vertical="center"/>
    </xf>
    <xf numFmtId="0" fontId="35" fillId="12" borderId="37" xfId="0" applyFont="1" applyFill="1" applyBorder="1" applyAlignment="1">
      <alignment horizontal="center" vertical="center"/>
    </xf>
    <xf numFmtId="0" fontId="33" fillId="11" borderId="37" xfId="0" applyFont="1" applyFill="1" applyBorder="1" applyAlignment="1">
      <alignment horizontal="center" vertical="center"/>
    </xf>
    <xf numFmtId="0" fontId="33" fillId="10" borderId="37" xfId="0" applyFont="1" applyFill="1" applyBorder="1" applyAlignment="1">
      <alignment horizontal="center" vertical="center"/>
    </xf>
    <xf numFmtId="0" fontId="33" fillId="9" borderId="37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7" borderId="53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7" borderId="54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2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" fillId="0" borderId="26" xfId="0" applyFont="1" applyBorder="1"/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7" borderId="53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0" fillId="7" borderId="54" xfId="0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/>
    <xf numFmtId="0" fontId="1" fillId="0" borderId="10" xfId="0" applyFont="1" applyBorder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7" borderId="53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0" fontId="1" fillId="0" borderId="2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7" borderId="53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47A5-991D-42A3-8753-C79A56FDD10B}">
  <sheetPr>
    <tabColor theme="9" tint="0.59999389629810485"/>
  </sheetPr>
  <dimension ref="A1:G22"/>
  <sheetViews>
    <sheetView zoomScale="85" zoomScaleNormal="85" workbookViewId="0">
      <selection activeCell="G20" sqref="G20"/>
    </sheetView>
  </sheetViews>
  <sheetFormatPr defaultRowHeight="15" x14ac:dyDescent="0.25"/>
  <cols>
    <col min="1" max="1" width="57.28515625" customWidth="1"/>
    <col min="2" max="2" width="64" customWidth="1"/>
    <col min="3" max="3" width="24" customWidth="1"/>
    <col min="4" max="4" width="18.7109375" customWidth="1"/>
    <col min="7" max="7" width="77.5703125" customWidth="1"/>
  </cols>
  <sheetData>
    <row r="1" spans="1:7" x14ac:dyDescent="0.25">
      <c r="A1" s="140" t="s">
        <v>18</v>
      </c>
      <c r="B1" s="141"/>
      <c r="C1" s="142"/>
      <c r="D1" s="145" t="s">
        <v>496</v>
      </c>
      <c r="E1" s="1"/>
      <c r="F1" s="1"/>
      <c r="G1" s="1"/>
    </row>
    <row r="2" spans="1:7" ht="26.25" x14ac:dyDescent="0.25">
      <c r="A2" s="154" t="s">
        <v>3</v>
      </c>
      <c r="B2" s="155"/>
      <c r="C2" s="156"/>
      <c r="D2" s="146"/>
      <c r="E2" s="1"/>
      <c r="F2" s="1"/>
      <c r="G2" s="1"/>
    </row>
    <row r="3" spans="1:7" ht="21" thickBot="1" x14ac:dyDescent="0.3">
      <c r="A3" s="151" t="s">
        <v>4</v>
      </c>
      <c r="B3" s="152"/>
      <c r="C3" s="153"/>
      <c r="D3" s="146"/>
      <c r="E3" s="1"/>
      <c r="F3" s="1"/>
      <c r="G3" s="1"/>
    </row>
    <row r="4" spans="1:7" ht="15.75" thickBot="1" x14ac:dyDescent="0.3">
      <c r="A4" s="21" t="s">
        <v>0</v>
      </c>
      <c r="B4" s="22" t="s">
        <v>1</v>
      </c>
      <c r="C4" s="106" t="s">
        <v>2</v>
      </c>
      <c r="D4" s="146"/>
      <c r="E4" s="1"/>
      <c r="F4" s="1"/>
      <c r="G4" s="14" t="s">
        <v>26</v>
      </c>
    </row>
    <row r="5" spans="1:7" ht="51" customHeight="1" x14ac:dyDescent="0.25">
      <c r="A5" s="143" t="s">
        <v>31</v>
      </c>
      <c r="B5" s="3" t="s">
        <v>15</v>
      </c>
      <c r="C5" s="109">
        <v>0</v>
      </c>
      <c r="D5" s="147"/>
      <c r="E5" s="1"/>
      <c r="F5" s="1"/>
      <c r="G5" s="15"/>
    </row>
    <row r="6" spans="1:7" ht="47.25" customHeight="1" thickBot="1" x14ac:dyDescent="0.3">
      <c r="A6" s="144"/>
      <c r="B6" s="7" t="s">
        <v>16</v>
      </c>
      <c r="C6" s="110">
        <v>1</v>
      </c>
      <c r="D6" s="148"/>
      <c r="E6" s="1"/>
      <c r="F6" s="1"/>
      <c r="G6" s="15"/>
    </row>
    <row r="7" spans="1:7" ht="24.75" customHeight="1" x14ac:dyDescent="0.25">
      <c r="A7" s="157" t="s">
        <v>14</v>
      </c>
      <c r="B7" s="3" t="s">
        <v>5</v>
      </c>
      <c r="C7" s="109">
        <v>0</v>
      </c>
      <c r="D7" s="138"/>
      <c r="E7" s="1"/>
      <c r="F7" s="1"/>
      <c r="G7" s="15"/>
    </row>
    <row r="8" spans="1:7" x14ac:dyDescent="0.25">
      <c r="A8" s="158"/>
      <c r="B8" s="2" t="s">
        <v>17</v>
      </c>
      <c r="C8" s="94">
        <v>1</v>
      </c>
      <c r="D8" s="138"/>
      <c r="E8" s="1"/>
      <c r="F8" s="1"/>
      <c r="G8" s="15"/>
    </row>
    <row r="9" spans="1:7" ht="30" x14ac:dyDescent="0.25">
      <c r="A9" s="158"/>
      <c r="B9" s="2" t="s">
        <v>159</v>
      </c>
      <c r="C9" s="94">
        <v>2</v>
      </c>
      <c r="D9" s="138"/>
      <c r="E9" s="1"/>
      <c r="F9" s="1"/>
      <c r="G9" s="15"/>
    </row>
    <row r="10" spans="1:7" ht="30.75" thickBot="1" x14ac:dyDescent="0.3">
      <c r="A10" s="159"/>
      <c r="B10" s="7" t="s">
        <v>160</v>
      </c>
      <c r="C10" s="110">
        <v>3</v>
      </c>
      <c r="D10" s="138"/>
      <c r="E10" s="1"/>
      <c r="F10" s="1"/>
      <c r="G10" s="15"/>
    </row>
    <row r="11" spans="1:7" ht="24.75" customHeight="1" x14ac:dyDescent="0.25">
      <c r="A11" s="143" t="s">
        <v>30</v>
      </c>
      <c r="B11" s="3" t="s">
        <v>6</v>
      </c>
      <c r="C11" s="109">
        <v>0</v>
      </c>
      <c r="D11" s="138"/>
      <c r="E11" s="1"/>
      <c r="F11" s="1"/>
      <c r="G11" s="20" t="s">
        <v>27</v>
      </c>
    </row>
    <row r="12" spans="1:7" ht="60.75" thickBot="1" x14ac:dyDescent="0.3">
      <c r="A12" s="144"/>
      <c r="B12" s="7" t="s">
        <v>19</v>
      </c>
      <c r="C12" s="110">
        <v>1</v>
      </c>
      <c r="D12" s="138"/>
      <c r="E12" s="1"/>
      <c r="F12" s="1"/>
      <c r="G12" s="20" t="s">
        <v>28</v>
      </c>
    </row>
    <row r="13" spans="1:7" x14ac:dyDescent="0.25">
      <c r="A13" s="143" t="s">
        <v>7</v>
      </c>
      <c r="B13" s="3" t="s">
        <v>8</v>
      </c>
      <c r="C13" s="109">
        <v>0</v>
      </c>
      <c r="D13" s="138"/>
      <c r="E13" s="1"/>
      <c r="F13" s="1"/>
    </row>
    <row r="14" spans="1:7" x14ac:dyDescent="0.25">
      <c r="A14" s="149"/>
      <c r="B14" s="2" t="s">
        <v>9</v>
      </c>
      <c r="C14" s="94">
        <v>1</v>
      </c>
      <c r="D14" s="138"/>
      <c r="E14" s="1"/>
      <c r="F14" s="1"/>
      <c r="G14" s="20" t="s">
        <v>53</v>
      </c>
    </row>
    <row r="15" spans="1:7" ht="15.75" thickBot="1" x14ac:dyDescent="0.3">
      <c r="A15" s="144"/>
      <c r="B15" s="7" t="s">
        <v>20</v>
      </c>
      <c r="C15" s="110">
        <v>2</v>
      </c>
      <c r="D15" s="138"/>
      <c r="E15" s="1"/>
      <c r="F15" s="1"/>
      <c r="G15" s="15"/>
    </row>
    <row r="16" spans="1:7" ht="24" customHeight="1" x14ac:dyDescent="0.25">
      <c r="A16" s="143" t="s">
        <v>24</v>
      </c>
      <c r="B16" s="3" t="s">
        <v>10</v>
      </c>
      <c r="C16" s="109">
        <v>0</v>
      </c>
      <c r="D16" s="138"/>
      <c r="E16" s="1"/>
      <c r="F16" s="1"/>
      <c r="G16" s="15"/>
    </row>
    <row r="17" spans="1:7" ht="28.5" customHeight="1" thickBot="1" x14ac:dyDescent="0.3">
      <c r="A17" s="144"/>
      <c r="B17" s="7" t="s">
        <v>11</v>
      </c>
      <c r="C17" s="110">
        <v>1</v>
      </c>
      <c r="D17" s="138"/>
      <c r="E17" s="1"/>
      <c r="F17" s="1"/>
      <c r="G17" s="15"/>
    </row>
    <row r="18" spans="1:7" x14ac:dyDescent="0.25">
      <c r="A18" s="143" t="s">
        <v>12</v>
      </c>
      <c r="B18" s="3" t="s">
        <v>13</v>
      </c>
      <c r="C18" s="109">
        <v>0</v>
      </c>
      <c r="D18" s="138"/>
      <c r="E18" s="1"/>
      <c r="F18" s="1"/>
      <c r="G18" s="15"/>
    </row>
    <row r="19" spans="1:7" ht="30" x14ac:dyDescent="0.25">
      <c r="A19" s="149"/>
      <c r="B19" s="2" t="s">
        <v>21</v>
      </c>
      <c r="C19" s="94">
        <v>1</v>
      </c>
      <c r="D19" s="138"/>
      <c r="E19" s="1"/>
      <c r="F19" s="1"/>
      <c r="G19" s="15"/>
    </row>
    <row r="20" spans="1:7" ht="30" x14ac:dyDescent="0.25">
      <c r="A20" s="149"/>
      <c r="B20" s="2" t="s">
        <v>22</v>
      </c>
      <c r="C20" s="94">
        <v>2</v>
      </c>
      <c r="D20" s="138"/>
      <c r="E20" s="1"/>
      <c r="F20" s="1"/>
      <c r="G20" s="15"/>
    </row>
    <row r="21" spans="1:7" ht="45.75" thickBot="1" x14ac:dyDescent="0.3">
      <c r="A21" s="150"/>
      <c r="B21" s="5" t="s">
        <v>23</v>
      </c>
      <c r="C21" s="111">
        <v>3</v>
      </c>
      <c r="D21" s="139"/>
      <c r="E21" s="1"/>
      <c r="F21" s="1"/>
      <c r="G21" s="15"/>
    </row>
    <row r="22" spans="1:7" ht="15.75" thickBot="1" x14ac:dyDescent="0.3">
      <c r="A22" s="18"/>
      <c r="B22" s="12" t="s">
        <v>25</v>
      </c>
      <c r="C22" s="19">
        <f>C6+C10+C12+C15+C17+C21</f>
        <v>11</v>
      </c>
      <c r="D22" s="61">
        <f>IF(OR(D5=0,D7=0,D11=0),0,SUM(D5:D18))</f>
        <v>0</v>
      </c>
      <c r="E22" s="1"/>
      <c r="F22" s="1"/>
      <c r="G22" s="15"/>
    </row>
  </sheetData>
  <sheetProtection algorithmName="SHA-512" hashValue="vocZVpKauk1Y0bd7BuEmgyPoYW+s1SSGhJsKi2ellOqGWz8QS6UZnKZklTUt0p5vFB1FQXdX5Tw9pFC1WJIpZw==" saltValue="EXfgGtpILu16KubUTmqoiw==" spinCount="100000" sheet="1" objects="1" scenarios="1"/>
  <protectedRanges>
    <protectedRange sqref="D1:D21" name="Диапазон1"/>
  </protectedRanges>
  <mergeCells count="16">
    <mergeCell ref="D18:D21"/>
    <mergeCell ref="A1:C1"/>
    <mergeCell ref="A11:A12"/>
    <mergeCell ref="A16:A17"/>
    <mergeCell ref="D1:D4"/>
    <mergeCell ref="D5:D6"/>
    <mergeCell ref="D7:D10"/>
    <mergeCell ref="D11:D12"/>
    <mergeCell ref="D13:D15"/>
    <mergeCell ref="D16:D17"/>
    <mergeCell ref="A18:A21"/>
    <mergeCell ref="A3:C3"/>
    <mergeCell ref="A5:A6"/>
    <mergeCell ref="A13:A15"/>
    <mergeCell ref="A2:C2"/>
    <mergeCell ref="A7:A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0454F-38C6-4A01-839E-C161051C102B}">
  <sheetPr>
    <tabColor theme="8" tint="0.59999389629810485"/>
  </sheetPr>
  <dimension ref="A1:F19"/>
  <sheetViews>
    <sheetView workbookViewId="0">
      <selection activeCell="A3" sqref="A3:C3"/>
    </sheetView>
  </sheetViews>
  <sheetFormatPr defaultRowHeight="15" x14ac:dyDescent="0.25"/>
  <cols>
    <col min="1" max="1" width="72.7109375" customWidth="1"/>
    <col min="2" max="2" width="62.140625" customWidth="1"/>
    <col min="3" max="3" width="14.5703125" customWidth="1"/>
    <col min="4" max="4" width="18.42578125" customWidth="1"/>
    <col min="6" max="6" width="67.85546875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18.75" x14ac:dyDescent="0.25">
      <c r="A2" s="183" t="s">
        <v>214</v>
      </c>
      <c r="B2" s="184"/>
      <c r="C2" s="185"/>
      <c r="D2" s="146"/>
      <c r="F2" s="25"/>
    </row>
    <row r="3" spans="1:6" ht="19.5" thickBot="1" x14ac:dyDescent="0.3">
      <c r="A3" s="231" t="s">
        <v>232</v>
      </c>
      <c r="B3" s="232"/>
      <c r="C3" s="233"/>
      <c r="D3" s="14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179"/>
      <c r="F4" s="25"/>
    </row>
    <row r="5" spans="1:6" x14ac:dyDescent="0.25">
      <c r="A5" s="157" t="s">
        <v>242</v>
      </c>
      <c r="B5" s="3" t="s">
        <v>58</v>
      </c>
      <c r="C5" s="8">
        <v>0</v>
      </c>
      <c r="D5" s="176"/>
      <c r="F5" s="26" t="s">
        <v>433</v>
      </c>
    </row>
    <row r="6" spans="1:6" ht="24.75" customHeight="1" thickBot="1" x14ac:dyDescent="0.3">
      <c r="A6" s="159"/>
      <c r="B6" s="7" t="s">
        <v>62</v>
      </c>
      <c r="C6" s="9">
        <v>1</v>
      </c>
      <c r="D6" s="177"/>
      <c r="F6" s="25"/>
    </row>
    <row r="7" spans="1:6" x14ac:dyDescent="0.25">
      <c r="A7" s="157" t="s">
        <v>236</v>
      </c>
      <c r="B7" s="3" t="s">
        <v>58</v>
      </c>
      <c r="C7" s="8">
        <v>0</v>
      </c>
      <c r="D7" s="176"/>
      <c r="F7" s="26" t="s">
        <v>434</v>
      </c>
    </row>
    <row r="8" spans="1:6" ht="33" customHeight="1" thickBot="1" x14ac:dyDescent="0.3">
      <c r="A8" s="159"/>
      <c r="B8" s="7" t="s">
        <v>62</v>
      </c>
      <c r="C8" s="9">
        <v>1</v>
      </c>
      <c r="D8" s="177"/>
      <c r="F8" s="25"/>
    </row>
    <row r="9" spans="1:6" x14ac:dyDescent="0.25">
      <c r="A9" s="157" t="s">
        <v>238</v>
      </c>
      <c r="B9" s="3" t="s">
        <v>58</v>
      </c>
      <c r="C9" s="8">
        <v>0</v>
      </c>
      <c r="D9" s="176"/>
      <c r="F9" s="26" t="s">
        <v>437</v>
      </c>
    </row>
    <row r="10" spans="1:6" ht="39" customHeight="1" thickBot="1" x14ac:dyDescent="0.3">
      <c r="A10" s="159"/>
      <c r="B10" s="7" t="s">
        <v>62</v>
      </c>
      <c r="C10" s="9">
        <v>1</v>
      </c>
      <c r="D10" s="177"/>
      <c r="F10" s="25"/>
    </row>
    <row r="11" spans="1:6" x14ac:dyDescent="0.25">
      <c r="A11" s="157" t="s">
        <v>239</v>
      </c>
      <c r="B11" s="3" t="s">
        <v>58</v>
      </c>
      <c r="C11" s="8">
        <v>0</v>
      </c>
      <c r="D11" s="176"/>
      <c r="F11" s="26" t="s">
        <v>436</v>
      </c>
    </row>
    <row r="12" spans="1:6" ht="39" customHeight="1" thickBot="1" x14ac:dyDescent="0.3">
      <c r="A12" s="159"/>
      <c r="B12" s="7" t="s">
        <v>233</v>
      </c>
      <c r="C12" s="9">
        <v>1</v>
      </c>
      <c r="D12" s="177"/>
      <c r="F12" s="25"/>
    </row>
    <row r="13" spans="1:6" ht="24" customHeight="1" x14ac:dyDescent="0.25">
      <c r="A13" s="157" t="s">
        <v>240</v>
      </c>
      <c r="B13" s="3" t="s">
        <v>58</v>
      </c>
      <c r="C13" s="8">
        <v>0</v>
      </c>
      <c r="D13" s="176"/>
      <c r="F13" s="26" t="s">
        <v>435</v>
      </c>
    </row>
    <row r="14" spans="1:6" ht="36.75" customHeight="1" thickBot="1" x14ac:dyDescent="0.3">
      <c r="A14" s="159"/>
      <c r="B14" s="7" t="s">
        <v>62</v>
      </c>
      <c r="C14" s="9">
        <v>1</v>
      </c>
      <c r="D14" s="177"/>
      <c r="F14" s="25"/>
    </row>
    <row r="15" spans="1:6" x14ac:dyDescent="0.25">
      <c r="A15" s="157" t="s">
        <v>241</v>
      </c>
      <c r="B15" s="3" t="s">
        <v>234</v>
      </c>
      <c r="C15" s="8">
        <v>0</v>
      </c>
      <c r="D15" s="176"/>
      <c r="F15" s="25"/>
    </row>
    <row r="16" spans="1:6" ht="38.25" customHeight="1" thickBot="1" x14ac:dyDescent="0.3">
      <c r="A16" s="159"/>
      <c r="B16" s="7" t="s">
        <v>235</v>
      </c>
      <c r="C16" s="9">
        <v>1</v>
      </c>
      <c r="D16" s="177"/>
      <c r="F16" s="25"/>
    </row>
    <row r="17" spans="1:6" x14ac:dyDescent="0.25">
      <c r="A17" s="157" t="s">
        <v>237</v>
      </c>
      <c r="B17" s="3" t="s">
        <v>58</v>
      </c>
      <c r="C17" s="8">
        <v>0</v>
      </c>
      <c r="D17" s="176"/>
      <c r="F17" s="25"/>
    </row>
    <row r="18" spans="1:6" ht="15.75" thickBot="1" x14ac:dyDescent="0.3">
      <c r="A18" s="223"/>
      <c r="B18" s="5" t="s">
        <v>62</v>
      </c>
      <c r="C18" s="11">
        <v>1</v>
      </c>
      <c r="D18" s="177"/>
      <c r="F18" s="25"/>
    </row>
    <row r="19" spans="1:6" ht="15.75" thickBot="1" x14ac:dyDescent="0.3">
      <c r="A19" s="23"/>
      <c r="B19" s="12" t="s">
        <v>25</v>
      </c>
      <c r="C19" s="19">
        <f>C6+C8+C10+C12+C14+C16+C18</f>
        <v>7</v>
      </c>
      <c r="D19" s="19">
        <f>IF(OR(D5=0),0,SUM(D5:D17))</f>
        <v>0</v>
      </c>
      <c r="F19" s="25"/>
    </row>
  </sheetData>
  <sheetProtection algorithmName="SHA-512" hashValue="aUBtSUHms2f16HzFzJ0ck5Hx4JS/9yUPFNlH/RkPRQLs9jP2Ra82rKBZsXWylaBb0QPt6EhpuM/MULOEa1htkg==" saltValue="bLv+efobUoHwUBXl7KeM7A==" spinCount="100000" sheet="1" objects="1" scenarios="1"/>
  <protectedRanges>
    <protectedRange sqref="D1:D18" name="Диапазон1"/>
  </protectedRanges>
  <mergeCells count="18">
    <mergeCell ref="D13:D14"/>
    <mergeCell ref="D15:D16"/>
    <mergeCell ref="D17:D18"/>
    <mergeCell ref="D1:D4"/>
    <mergeCell ref="D5:D6"/>
    <mergeCell ref="D7:D8"/>
    <mergeCell ref="D9:D10"/>
    <mergeCell ref="D11:D12"/>
    <mergeCell ref="A11:A12"/>
    <mergeCell ref="A13:A14"/>
    <mergeCell ref="A15:A16"/>
    <mergeCell ref="A17:A18"/>
    <mergeCell ref="A1:C1"/>
    <mergeCell ref="A2:C2"/>
    <mergeCell ref="A3:C3"/>
    <mergeCell ref="A5:A6"/>
    <mergeCell ref="A7:A8"/>
    <mergeCell ref="A9:A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F1D55-6858-44BF-AF8B-6FADEBEE8A44}">
  <sheetPr>
    <tabColor rgb="FF7030A0"/>
  </sheetPr>
  <dimension ref="A1:G35"/>
  <sheetViews>
    <sheetView workbookViewId="0">
      <selection activeCell="A2" sqref="A2:C2"/>
    </sheetView>
  </sheetViews>
  <sheetFormatPr defaultRowHeight="15" x14ac:dyDescent="0.25"/>
  <cols>
    <col min="1" max="1" width="94.85546875" customWidth="1"/>
    <col min="2" max="2" width="50.5703125" customWidth="1"/>
    <col min="3" max="3" width="13.28515625" customWidth="1"/>
    <col min="4" max="4" width="15.85546875" customWidth="1"/>
    <col min="6" max="6" width="64.5703125" customWidth="1"/>
    <col min="7" max="7" width="32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20.25" x14ac:dyDescent="0.25">
      <c r="A2" s="226" t="s">
        <v>414</v>
      </c>
      <c r="B2" s="227"/>
      <c r="C2" s="228"/>
      <c r="D2" s="146"/>
      <c r="F2" s="25"/>
    </row>
    <row r="3" spans="1:6" ht="21" thickBot="1" x14ac:dyDescent="0.3">
      <c r="A3" s="219" t="s">
        <v>243</v>
      </c>
      <c r="B3" s="220"/>
      <c r="C3" s="221"/>
      <c r="D3" s="14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179"/>
      <c r="F4" s="25"/>
    </row>
    <row r="5" spans="1:6" ht="21" customHeight="1" x14ac:dyDescent="0.25">
      <c r="A5" s="157" t="s">
        <v>259</v>
      </c>
      <c r="B5" s="63" t="s">
        <v>245</v>
      </c>
      <c r="C5" s="64">
        <v>0</v>
      </c>
      <c r="D5" s="236"/>
      <c r="F5" s="26" t="s">
        <v>444</v>
      </c>
    </row>
    <row r="6" spans="1:6" ht="34.5" customHeight="1" thickBot="1" x14ac:dyDescent="0.3">
      <c r="A6" s="191"/>
      <c r="B6" s="65" t="s">
        <v>244</v>
      </c>
      <c r="C6" s="66">
        <v>1</v>
      </c>
      <c r="D6" s="237"/>
      <c r="F6" s="25"/>
    </row>
    <row r="7" spans="1:6" ht="21" customHeight="1" x14ac:dyDescent="0.25">
      <c r="A7" s="157" t="s">
        <v>246</v>
      </c>
      <c r="B7" s="63" t="s">
        <v>245</v>
      </c>
      <c r="C7" s="64">
        <v>0</v>
      </c>
      <c r="D7" s="236"/>
      <c r="F7" s="26" t="s">
        <v>445</v>
      </c>
    </row>
    <row r="8" spans="1:6" ht="32.25" customHeight="1" thickBot="1" x14ac:dyDescent="0.3">
      <c r="A8" s="159"/>
      <c r="B8" s="65" t="s">
        <v>244</v>
      </c>
      <c r="C8" s="66">
        <v>1</v>
      </c>
      <c r="D8" s="237"/>
      <c r="F8" s="25"/>
    </row>
    <row r="9" spans="1:6" ht="33.75" x14ac:dyDescent="0.25">
      <c r="A9" s="157" t="s">
        <v>247</v>
      </c>
      <c r="B9" s="63" t="s">
        <v>245</v>
      </c>
      <c r="C9" s="64">
        <v>0</v>
      </c>
      <c r="D9" s="236"/>
      <c r="F9" s="26" t="s">
        <v>448</v>
      </c>
    </row>
    <row r="10" spans="1:6" ht="33" customHeight="1" thickBot="1" x14ac:dyDescent="0.3">
      <c r="A10" s="159"/>
      <c r="B10" s="65" t="s">
        <v>244</v>
      </c>
      <c r="C10" s="66">
        <v>1</v>
      </c>
      <c r="D10" s="237"/>
      <c r="F10" s="25"/>
    </row>
    <row r="11" spans="1:6" ht="22.5" x14ac:dyDescent="0.25">
      <c r="A11" s="157" t="s">
        <v>248</v>
      </c>
      <c r="B11" s="63" t="s">
        <v>245</v>
      </c>
      <c r="C11" s="64">
        <v>0</v>
      </c>
      <c r="D11" s="236"/>
      <c r="F11" s="26" t="s">
        <v>449</v>
      </c>
    </row>
    <row r="12" spans="1:6" ht="37.5" customHeight="1" thickBot="1" x14ac:dyDescent="0.3">
      <c r="A12" s="159"/>
      <c r="B12" s="65" t="s">
        <v>244</v>
      </c>
      <c r="C12" s="66">
        <v>1</v>
      </c>
      <c r="D12" s="237"/>
      <c r="F12" s="26" t="s">
        <v>460</v>
      </c>
    </row>
    <row r="13" spans="1:6" ht="22.5" x14ac:dyDescent="0.25">
      <c r="A13" s="157" t="s">
        <v>249</v>
      </c>
      <c r="B13" s="63" t="s">
        <v>245</v>
      </c>
      <c r="C13" s="64">
        <v>0</v>
      </c>
      <c r="D13" s="236"/>
      <c r="F13" s="26" t="s">
        <v>451</v>
      </c>
    </row>
    <row r="14" spans="1:6" ht="31.5" customHeight="1" thickBot="1" x14ac:dyDescent="0.3">
      <c r="A14" s="159"/>
      <c r="B14" s="65" t="s">
        <v>244</v>
      </c>
      <c r="C14" s="66">
        <v>1</v>
      </c>
      <c r="D14" s="237"/>
      <c r="F14" s="25"/>
    </row>
    <row r="15" spans="1:6" ht="22.5" x14ac:dyDescent="0.25">
      <c r="A15" s="143" t="s">
        <v>250</v>
      </c>
      <c r="B15" s="63" t="s">
        <v>245</v>
      </c>
      <c r="C15" s="64">
        <v>0</v>
      </c>
      <c r="D15" s="236"/>
      <c r="F15" s="26" t="s">
        <v>450</v>
      </c>
    </row>
    <row r="16" spans="1:6" ht="23.25" thickBot="1" x14ac:dyDescent="0.3">
      <c r="A16" s="144"/>
      <c r="B16" s="65" t="s">
        <v>244</v>
      </c>
      <c r="C16" s="66">
        <v>1</v>
      </c>
      <c r="D16" s="237"/>
      <c r="F16" s="26" t="s">
        <v>447</v>
      </c>
    </row>
    <row r="17" spans="1:7" ht="22.5" x14ac:dyDescent="0.25">
      <c r="A17" s="143" t="s">
        <v>253</v>
      </c>
      <c r="B17" s="63" t="s">
        <v>245</v>
      </c>
      <c r="C17" s="64">
        <v>0</v>
      </c>
      <c r="D17" s="236"/>
      <c r="F17" s="26" t="s">
        <v>452</v>
      </c>
    </row>
    <row r="18" spans="1:7" ht="34.5" thickBot="1" x14ac:dyDescent="0.3">
      <c r="A18" s="144"/>
      <c r="B18" s="65" t="s">
        <v>244</v>
      </c>
      <c r="C18" s="66">
        <v>1</v>
      </c>
      <c r="D18" s="237"/>
      <c r="F18" s="26" t="s">
        <v>453</v>
      </c>
    </row>
    <row r="19" spans="1:7" x14ac:dyDescent="0.25">
      <c r="A19" s="143" t="s">
        <v>254</v>
      </c>
      <c r="B19" s="63" t="s">
        <v>245</v>
      </c>
      <c r="C19" s="64">
        <v>0</v>
      </c>
      <c r="D19" s="236"/>
      <c r="F19" s="25"/>
    </row>
    <row r="20" spans="1:7" ht="15.75" thickBot="1" x14ac:dyDescent="0.3">
      <c r="A20" s="144"/>
      <c r="B20" s="65" t="s">
        <v>244</v>
      </c>
      <c r="C20" s="66">
        <v>1</v>
      </c>
      <c r="D20" s="237"/>
      <c r="F20" s="25"/>
    </row>
    <row r="21" spans="1:7" ht="33.75" x14ac:dyDescent="0.25">
      <c r="A21" s="234" t="s">
        <v>251</v>
      </c>
      <c r="B21" s="63" t="s">
        <v>245</v>
      </c>
      <c r="C21" s="64">
        <v>0</v>
      </c>
      <c r="D21" s="236"/>
      <c r="F21" s="26" t="s">
        <v>455</v>
      </c>
    </row>
    <row r="22" spans="1:7" ht="23.25" thickBot="1" x14ac:dyDescent="0.3">
      <c r="A22" s="235"/>
      <c r="B22" s="65" t="s">
        <v>244</v>
      </c>
      <c r="C22" s="66">
        <v>1</v>
      </c>
      <c r="D22" s="237"/>
      <c r="F22" s="26" t="s">
        <v>456</v>
      </c>
      <c r="G22" s="104"/>
    </row>
    <row r="23" spans="1:7" ht="17.25" customHeight="1" x14ac:dyDescent="0.25">
      <c r="A23" s="234" t="s">
        <v>255</v>
      </c>
      <c r="B23" s="63" t="s">
        <v>245</v>
      </c>
      <c r="C23" s="64">
        <v>0</v>
      </c>
      <c r="D23" s="236"/>
      <c r="F23" s="26" t="s">
        <v>457</v>
      </c>
    </row>
    <row r="24" spans="1:7" ht="18.75" customHeight="1" thickBot="1" x14ac:dyDescent="0.3">
      <c r="A24" s="235"/>
      <c r="B24" s="65" t="s">
        <v>244</v>
      </c>
      <c r="C24" s="66">
        <v>1</v>
      </c>
      <c r="D24" s="237"/>
      <c r="F24" s="26" t="s">
        <v>459</v>
      </c>
    </row>
    <row r="25" spans="1:7" ht="18.75" customHeight="1" x14ac:dyDescent="0.25">
      <c r="A25" s="234" t="s">
        <v>256</v>
      </c>
      <c r="B25" s="63" t="s">
        <v>245</v>
      </c>
      <c r="C25" s="64">
        <v>0</v>
      </c>
      <c r="D25" s="236"/>
      <c r="F25" s="26" t="s">
        <v>454</v>
      </c>
    </row>
    <row r="26" spans="1:7" ht="15.75" thickBot="1" x14ac:dyDescent="0.3">
      <c r="A26" s="235"/>
      <c r="B26" s="65" t="s">
        <v>244</v>
      </c>
      <c r="C26" s="66">
        <v>1</v>
      </c>
      <c r="D26" s="237"/>
      <c r="F26" s="25"/>
    </row>
    <row r="27" spans="1:7" x14ac:dyDescent="0.25">
      <c r="A27" s="143" t="s">
        <v>257</v>
      </c>
      <c r="B27" s="63" t="s">
        <v>245</v>
      </c>
      <c r="C27" s="64">
        <v>0</v>
      </c>
      <c r="D27" s="236"/>
      <c r="F27" s="26" t="s">
        <v>446</v>
      </c>
    </row>
    <row r="28" spans="1:7" ht="15.75" thickBot="1" x14ac:dyDescent="0.3">
      <c r="A28" s="144"/>
      <c r="B28" s="65" t="s">
        <v>244</v>
      </c>
      <c r="C28" s="66">
        <v>1</v>
      </c>
      <c r="D28" s="237"/>
      <c r="F28" s="25"/>
    </row>
    <row r="29" spans="1:7" x14ac:dyDescent="0.25">
      <c r="A29" s="143" t="s">
        <v>252</v>
      </c>
      <c r="B29" s="63" t="s">
        <v>245</v>
      </c>
      <c r="C29" s="64">
        <v>0</v>
      </c>
      <c r="D29" s="236"/>
      <c r="F29" s="25"/>
    </row>
    <row r="30" spans="1:7" ht="15.75" thickBot="1" x14ac:dyDescent="0.3">
      <c r="A30" s="144"/>
      <c r="B30" s="65" t="s">
        <v>244</v>
      </c>
      <c r="C30" s="66">
        <v>1</v>
      </c>
      <c r="D30" s="237"/>
      <c r="F30" s="25"/>
    </row>
    <row r="31" spans="1:7" ht="22.5" x14ac:dyDescent="0.25">
      <c r="A31" s="143" t="s">
        <v>258</v>
      </c>
      <c r="B31" s="63" t="s">
        <v>245</v>
      </c>
      <c r="C31" s="64">
        <v>0</v>
      </c>
      <c r="D31" s="236"/>
      <c r="F31" s="26" t="s">
        <v>458</v>
      </c>
    </row>
    <row r="32" spans="1:7" ht="15.75" thickBot="1" x14ac:dyDescent="0.3">
      <c r="A32" s="150"/>
      <c r="B32" s="67" t="s">
        <v>244</v>
      </c>
      <c r="C32" s="68">
        <v>1</v>
      </c>
      <c r="D32" s="237"/>
      <c r="F32" s="25"/>
    </row>
    <row r="33" spans="1:6" ht="15.75" thickBot="1" x14ac:dyDescent="0.3">
      <c r="A33" s="23"/>
      <c r="B33" s="62" t="s">
        <v>25</v>
      </c>
      <c r="C33" s="19">
        <f>C6+C8+C10+C12+C14+C16+C18+C20+C22+C24+C26+C28+C30+C32</f>
        <v>14</v>
      </c>
      <c r="D33" s="19">
        <f>IF(OR(D5=0,),0,SUM(D5:D31))</f>
        <v>0</v>
      </c>
      <c r="F33" s="25"/>
    </row>
    <row r="34" spans="1:6" x14ac:dyDescent="0.25">
      <c r="A34" s="37"/>
      <c r="B34" s="41"/>
      <c r="C34" s="41"/>
    </row>
    <row r="35" spans="1:6" x14ac:dyDescent="0.25">
      <c r="A35" s="37"/>
    </row>
  </sheetData>
  <sheetProtection algorithmName="SHA-512" hashValue="I9UgCceLoGL8dmrijUP3qnauZRM/KdkMqkISL7it8MHQsWOj4OLRHGn3kvdFJMirYfzQBNfSrUMIPNUz99LWHg==" saltValue="q9c6Eiykf+r+l9yJU6PPyQ==" spinCount="100000" sheet="1" objects="1" scenarios="1"/>
  <protectedRanges>
    <protectedRange sqref="D1:D32" name="Диапазон1"/>
  </protectedRanges>
  <mergeCells count="32">
    <mergeCell ref="D23:D24"/>
    <mergeCell ref="D25:D26"/>
    <mergeCell ref="D27:D28"/>
    <mergeCell ref="D29:D30"/>
    <mergeCell ref="D31:D32"/>
    <mergeCell ref="D13:D14"/>
    <mergeCell ref="D15:D16"/>
    <mergeCell ref="D17:D18"/>
    <mergeCell ref="D19:D20"/>
    <mergeCell ref="D21:D22"/>
    <mergeCell ref="D1:D4"/>
    <mergeCell ref="D5:D6"/>
    <mergeCell ref="D7:D8"/>
    <mergeCell ref="D9:D10"/>
    <mergeCell ref="D11:D12"/>
    <mergeCell ref="A29:A30"/>
    <mergeCell ref="A31:A32"/>
    <mergeCell ref="A17:A18"/>
    <mergeCell ref="A19:A20"/>
    <mergeCell ref="A23:A24"/>
    <mergeCell ref="A25:A26"/>
    <mergeCell ref="A27:A28"/>
    <mergeCell ref="A11:A12"/>
    <mergeCell ref="A13:A14"/>
    <mergeCell ref="A15:A16"/>
    <mergeCell ref="A21:A22"/>
    <mergeCell ref="A1:C1"/>
    <mergeCell ref="A2:C2"/>
    <mergeCell ref="A3:C3"/>
    <mergeCell ref="A5:A6"/>
    <mergeCell ref="A7:A8"/>
    <mergeCell ref="A9:A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AF0FA-B7B5-4D39-B2F8-C41A9A7CC136}">
  <sheetPr>
    <tabColor theme="4" tint="-0.249977111117893"/>
  </sheetPr>
  <dimension ref="A1:F9"/>
  <sheetViews>
    <sheetView workbookViewId="0">
      <selection activeCell="C16" sqref="C16"/>
    </sheetView>
  </sheetViews>
  <sheetFormatPr defaultRowHeight="15" x14ac:dyDescent="0.25"/>
  <cols>
    <col min="1" max="1" width="80.7109375" customWidth="1"/>
    <col min="2" max="2" width="59.28515625" customWidth="1"/>
    <col min="3" max="3" width="14" customWidth="1"/>
    <col min="4" max="4" width="17.5703125" customWidth="1"/>
    <col min="6" max="6" width="72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20.25" x14ac:dyDescent="0.25">
      <c r="A2" s="226" t="s">
        <v>260</v>
      </c>
      <c r="B2" s="227"/>
      <c r="C2" s="228"/>
      <c r="D2" s="146"/>
      <c r="F2" s="25"/>
    </row>
    <row r="3" spans="1:6" ht="21" thickBot="1" x14ac:dyDescent="0.3">
      <c r="A3" s="219" t="s">
        <v>261</v>
      </c>
      <c r="B3" s="220"/>
      <c r="C3" s="221"/>
      <c r="D3" s="14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179"/>
      <c r="F4" s="25"/>
    </row>
    <row r="5" spans="1:6" ht="30" x14ac:dyDescent="0.25">
      <c r="A5" s="143" t="s">
        <v>262</v>
      </c>
      <c r="B5" s="3" t="s">
        <v>267</v>
      </c>
      <c r="C5" s="69">
        <v>0</v>
      </c>
      <c r="D5" s="176"/>
      <c r="F5" s="26" t="s">
        <v>468</v>
      </c>
    </row>
    <row r="6" spans="1:6" ht="30.75" thickBot="1" x14ac:dyDescent="0.3">
      <c r="A6" s="144"/>
      <c r="B6" s="27" t="s">
        <v>263</v>
      </c>
      <c r="C6" s="71">
        <v>1</v>
      </c>
      <c r="D6" s="177"/>
      <c r="F6" s="26" t="s">
        <v>469</v>
      </c>
    </row>
    <row r="7" spans="1:6" ht="30" x14ac:dyDescent="0.25">
      <c r="A7" s="157" t="s">
        <v>264</v>
      </c>
      <c r="B7" s="3" t="s">
        <v>265</v>
      </c>
      <c r="C7" s="69">
        <v>0</v>
      </c>
      <c r="D7" s="176"/>
      <c r="F7" s="25"/>
    </row>
    <row r="8" spans="1:6" ht="30.75" thickBot="1" x14ac:dyDescent="0.3">
      <c r="A8" s="238"/>
      <c r="B8" s="5" t="s">
        <v>266</v>
      </c>
      <c r="C8" s="70">
        <v>1</v>
      </c>
      <c r="D8" s="177"/>
      <c r="F8" s="25"/>
    </row>
    <row r="9" spans="1:6" ht="15.75" thickBot="1" x14ac:dyDescent="0.3">
      <c r="A9" s="23"/>
      <c r="B9" s="62" t="s">
        <v>25</v>
      </c>
      <c r="C9" s="72">
        <f>C6+C8</f>
        <v>2</v>
      </c>
      <c r="D9" s="72">
        <f>SUM(D5:D8)</f>
        <v>0</v>
      </c>
      <c r="F9" s="25"/>
    </row>
  </sheetData>
  <sheetProtection algorithmName="SHA-512" hashValue="iV2ArSt6es69VaOVnLhDkmYurVkxpUA8M06dLKPQ+Rm8i/cyytCbPh70/Gnv4JRW3hH6zfGohieBL5fF1OhNvQ==" saltValue="O1+KpRsQarWKuYIyML1uhw==" spinCount="100000" sheet="1" objects="1" scenarios="1"/>
  <protectedRanges>
    <protectedRange sqref="D1:D8" name="Диапазон1"/>
  </protectedRanges>
  <mergeCells count="8">
    <mergeCell ref="D1:D4"/>
    <mergeCell ref="D5:D6"/>
    <mergeCell ref="D7:D8"/>
    <mergeCell ref="A7:A8"/>
    <mergeCell ref="A1:C1"/>
    <mergeCell ref="A2:C2"/>
    <mergeCell ref="A3:C3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54D3E-43ED-4504-B401-63CD2AA0F849}">
  <sheetPr>
    <tabColor theme="4" tint="-0.249977111117893"/>
  </sheetPr>
  <dimension ref="A1:F22"/>
  <sheetViews>
    <sheetView workbookViewId="0">
      <selection activeCell="D15" sqref="D15:D18"/>
    </sheetView>
  </sheetViews>
  <sheetFormatPr defaultRowHeight="15" x14ac:dyDescent="0.25"/>
  <cols>
    <col min="1" max="1" width="77.5703125" customWidth="1"/>
    <col min="2" max="2" width="69.85546875" customWidth="1"/>
    <col min="3" max="3" width="14.85546875" customWidth="1"/>
    <col min="4" max="4" width="21.42578125" customWidth="1"/>
    <col min="6" max="6" width="70.140625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20.25" x14ac:dyDescent="0.25">
      <c r="A2" s="226" t="s">
        <v>260</v>
      </c>
      <c r="B2" s="227"/>
      <c r="C2" s="228"/>
      <c r="D2" s="146"/>
      <c r="F2" s="25"/>
    </row>
    <row r="3" spans="1:6" ht="21" thickBot="1" x14ac:dyDescent="0.3">
      <c r="A3" s="219" t="s">
        <v>268</v>
      </c>
      <c r="B3" s="220"/>
      <c r="C3" s="221"/>
      <c r="D3" s="14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179"/>
      <c r="F4" s="25"/>
    </row>
    <row r="5" spans="1:6" ht="15" customHeight="1" x14ac:dyDescent="0.25">
      <c r="A5" s="239" t="s">
        <v>278</v>
      </c>
      <c r="B5" s="73" t="s">
        <v>32</v>
      </c>
      <c r="C5" s="8">
        <v>0</v>
      </c>
      <c r="D5" s="176"/>
      <c r="F5" s="26" t="s">
        <v>472</v>
      </c>
    </row>
    <row r="6" spans="1:6" ht="15.75" thickBot="1" x14ac:dyDescent="0.3">
      <c r="A6" s="181"/>
      <c r="B6" s="74" t="s">
        <v>33</v>
      </c>
      <c r="C6" s="9">
        <v>1</v>
      </c>
      <c r="D6" s="177"/>
      <c r="F6" s="25"/>
    </row>
    <row r="7" spans="1:6" x14ac:dyDescent="0.25">
      <c r="A7" s="239" t="s">
        <v>279</v>
      </c>
      <c r="B7" s="73" t="s">
        <v>32</v>
      </c>
      <c r="C7" s="8">
        <v>0</v>
      </c>
      <c r="D7" s="176"/>
      <c r="F7" s="26" t="s">
        <v>470</v>
      </c>
    </row>
    <row r="8" spans="1:6" ht="15.75" thickBot="1" x14ac:dyDescent="0.3">
      <c r="A8" s="181"/>
      <c r="B8" s="74" t="s">
        <v>33</v>
      </c>
      <c r="C8" s="9">
        <v>1</v>
      </c>
      <c r="D8" s="177"/>
      <c r="F8" s="25"/>
    </row>
    <row r="9" spans="1:6" x14ac:dyDescent="0.25">
      <c r="A9" s="239" t="s">
        <v>280</v>
      </c>
      <c r="B9" s="73" t="s">
        <v>32</v>
      </c>
      <c r="C9" s="8">
        <v>0</v>
      </c>
      <c r="D9" s="176"/>
      <c r="F9" s="25"/>
    </row>
    <row r="10" spans="1:6" ht="15.75" thickBot="1" x14ac:dyDescent="0.3">
      <c r="A10" s="181"/>
      <c r="B10" s="74" t="s">
        <v>33</v>
      </c>
      <c r="C10" s="9">
        <v>1</v>
      </c>
      <c r="D10" s="177"/>
      <c r="F10" s="25"/>
    </row>
    <row r="11" spans="1:6" ht="30" x14ac:dyDescent="0.25">
      <c r="A11" s="157" t="s">
        <v>270</v>
      </c>
      <c r="B11" s="52" t="s">
        <v>271</v>
      </c>
      <c r="C11" s="8">
        <v>0</v>
      </c>
      <c r="D11" s="176"/>
      <c r="F11" s="25"/>
    </row>
    <row r="12" spans="1:6" ht="30" x14ac:dyDescent="0.25">
      <c r="A12" s="158"/>
      <c r="B12" s="75" t="s">
        <v>272</v>
      </c>
      <c r="C12" s="10">
        <v>1</v>
      </c>
      <c r="D12" s="178"/>
      <c r="F12" s="25"/>
    </row>
    <row r="13" spans="1:6" ht="30" x14ac:dyDescent="0.25">
      <c r="A13" s="158"/>
      <c r="B13" s="75" t="s">
        <v>281</v>
      </c>
      <c r="C13" s="10">
        <v>2</v>
      </c>
      <c r="D13" s="178"/>
      <c r="F13" s="25"/>
    </row>
    <row r="14" spans="1:6" ht="30.75" thickBot="1" x14ac:dyDescent="0.3">
      <c r="A14" s="159"/>
      <c r="B14" s="53" t="s">
        <v>282</v>
      </c>
      <c r="C14" s="9">
        <v>3</v>
      </c>
      <c r="D14" s="177"/>
      <c r="F14" s="25"/>
    </row>
    <row r="15" spans="1:6" x14ac:dyDescent="0.25">
      <c r="A15" s="143" t="s">
        <v>273</v>
      </c>
      <c r="B15" s="3" t="s">
        <v>274</v>
      </c>
      <c r="C15" s="8">
        <v>0</v>
      </c>
      <c r="D15" s="176"/>
      <c r="F15" s="25"/>
    </row>
    <row r="16" spans="1:6" x14ac:dyDescent="0.25">
      <c r="A16" s="149"/>
      <c r="B16" s="2" t="s">
        <v>275</v>
      </c>
      <c r="C16" s="10">
        <v>1</v>
      </c>
      <c r="D16" s="178"/>
      <c r="F16" s="25"/>
    </row>
    <row r="17" spans="1:6" x14ac:dyDescent="0.25">
      <c r="A17" s="149"/>
      <c r="B17" s="2" t="s">
        <v>276</v>
      </c>
      <c r="C17" s="10">
        <v>2</v>
      </c>
      <c r="D17" s="178"/>
      <c r="F17" s="25"/>
    </row>
    <row r="18" spans="1:6" ht="15.75" thickBot="1" x14ac:dyDescent="0.3">
      <c r="A18" s="150"/>
      <c r="B18" s="5" t="s">
        <v>277</v>
      </c>
      <c r="C18" s="11">
        <v>3</v>
      </c>
      <c r="D18" s="177"/>
      <c r="F18" s="25"/>
    </row>
    <row r="19" spans="1:6" ht="15.75" thickBot="1" x14ac:dyDescent="0.3">
      <c r="A19" s="23"/>
      <c r="B19" s="62" t="s">
        <v>25</v>
      </c>
      <c r="C19" s="19">
        <f>C6+C8+C10+C14+C18</f>
        <v>9</v>
      </c>
      <c r="D19" s="19">
        <f>IF(OR(D5=0,D7=0,D9=0),0,SUM(D5:D15))</f>
        <v>0</v>
      </c>
      <c r="F19" s="25"/>
    </row>
    <row r="20" spans="1:6" x14ac:dyDescent="0.25">
      <c r="B20" s="37"/>
    </row>
    <row r="21" spans="1:6" x14ac:dyDescent="0.25">
      <c r="B21" s="37"/>
    </row>
    <row r="22" spans="1:6" x14ac:dyDescent="0.25">
      <c r="B22" s="37"/>
    </row>
  </sheetData>
  <sheetProtection algorithmName="SHA-512" hashValue="rErPyf9Qfl3hcZ5KR+3PRvZpA8jeMaWXjXeCHyff1/ukWtwI6pw7uAnZv81xb69Zr//xQNyoI/L8wobWsLXJNQ==" saltValue="0XhppMIL1adikT3ovX3RVg==" spinCount="100000" sheet="1" objects="1" scenarios="1"/>
  <protectedRanges>
    <protectedRange sqref="D1:D18" name="Диапазон1"/>
  </protectedRanges>
  <mergeCells count="14">
    <mergeCell ref="D7:D8"/>
    <mergeCell ref="D9:D10"/>
    <mergeCell ref="D11:D14"/>
    <mergeCell ref="D15:D18"/>
    <mergeCell ref="A1:C1"/>
    <mergeCell ref="A2:C2"/>
    <mergeCell ref="A3:C3"/>
    <mergeCell ref="D1:D4"/>
    <mergeCell ref="D5:D6"/>
    <mergeCell ref="A15:A18"/>
    <mergeCell ref="A5:A6"/>
    <mergeCell ref="A7:A8"/>
    <mergeCell ref="A9:A10"/>
    <mergeCell ref="A11:A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CD392-6126-4FDC-AE8B-949A8E7DA5D5}">
  <sheetPr>
    <tabColor theme="4" tint="-0.249977111117893"/>
  </sheetPr>
  <dimension ref="A1:F34"/>
  <sheetViews>
    <sheetView topLeftCell="A28" workbookViewId="0">
      <selection activeCell="D5" sqref="D5:D33"/>
    </sheetView>
  </sheetViews>
  <sheetFormatPr defaultRowHeight="15" x14ac:dyDescent="0.25"/>
  <cols>
    <col min="1" max="1" width="82.5703125" customWidth="1"/>
    <col min="2" max="2" width="58" customWidth="1"/>
    <col min="3" max="3" width="16.5703125" customWidth="1"/>
    <col min="4" max="4" width="15.42578125" customWidth="1"/>
    <col min="6" max="6" width="70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20.25" x14ac:dyDescent="0.25">
      <c r="A2" s="226" t="s">
        <v>260</v>
      </c>
      <c r="B2" s="227"/>
      <c r="C2" s="228"/>
      <c r="D2" s="146"/>
      <c r="F2" s="25"/>
    </row>
    <row r="3" spans="1:6" ht="21" thickBot="1" x14ac:dyDescent="0.3">
      <c r="A3" s="219" t="s">
        <v>283</v>
      </c>
      <c r="B3" s="220"/>
      <c r="C3" s="221"/>
      <c r="D3" s="14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179"/>
      <c r="F4" s="25"/>
    </row>
    <row r="5" spans="1:6" ht="22.5" x14ac:dyDescent="0.25">
      <c r="A5" s="157" t="s">
        <v>298</v>
      </c>
      <c r="B5" s="3" t="s">
        <v>284</v>
      </c>
      <c r="C5" s="69">
        <v>0</v>
      </c>
      <c r="D5" s="176"/>
      <c r="F5" s="26" t="s">
        <v>471</v>
      </c>
    </row>
    <row r="6" spans="1:6" x14ac:dyDescent="0.25">
      <c r="A6" s="158"/>
      <c r="B6" s="2" t="s">
        <v>290</v>
      </c>
      <c r="C6" s="76">
        <v>1</v>
      </c>
      <c r="D6" s="178"/>
      <c r="F6" s="25"/>
    </row>
    <row r="7" spans="1:6" x14ac:dyDescent="0.25">
      <c r="A7" s="158"/>
      <c r="B7" s="2" t="s">
        <v>285</v>
      </c>
      <c r="C7" s="76">
        <v>2</v>
      </c>
      <c r="D7" s="178"/>
      <c r="F7" s="25"/>
    </row>
    <row r="8" spans="1:6" ht="15.75" thickBot="1" x14ac:dyDescent="0.3">
      <c r="A8" s="159"/>
      <c r="B8" s="7" t="s">
        <v>291</v>
      </c>
      <c r="C8" s="71">
        <v>3</v>
      </c>
      <c r="D8" s="177"/>
      <c r="F8" s="25"/>
    </row>
    <row r="9" spans="1:6" x14ac:dyDescent="0.25">
      <c r="A9" s="157" t="s">
        <v>295</v>
      </c>
      <c r="B9" s="3" t="s">
        <v>284</v>
      </c>
      <c r="C9" s="69">
        <v>0</v>
      </c>
      <c r="D9" s="176"/>
      <c r="F9" s="25"/>
    </row>
    <row r="10" spans="1:6" x14ac:dyDescent="0.25">
      <c r="A10" s="158"/>
      <c r="B10" s="2" t="s">
        <v>292</v>
      </c>
      <c r="C10" s="76">
        <v>1</v>
      </c>
      <c r="D10" s="178"/>
      <c r="F10" s="25"/>
    </row>
    <row r="11" spans="1:6" x14ac:dyDescent="0.25">
      <c r="A11" s="158"/>
      <c r="B11" s="2" t="s">
        <v>285</v>
      </c>
      <c r="C11" s="76">
        <v>2</v>
      </c>
      <c r="D11" s="178"/>
      <c r="F11" s="25"/>
    </row>
    <row r="12" spans="1:6" ht="33.75" customHeight="1" thickBot="1" x14ac:dyDescent="0.3">
      <c r="A12" s="159"/>
      <c r="B12" s="7" t="s">
        <v>293</v>
      </c>
      <c r="C12" s="71">
        <v>3</v>
      </c>
      <c r="D12" s="177"/>
      <c r="F12" s="25"/>
    </row>
    <row r="13" spans="1:6" x14ac:dyDescent="0.25">
      <c r="A13" s="157" t="s">
        <v>296</v>
      </c>
      <c r="B13" s="3" t="s">
        <v>284</v>
      </c>
      <c r="C13" s="69">
        <v>0</v>
      </c>
      <c r="D13" s="176"/>
      <c r="F13" s="25"/>
    </row>
    <row r="14" spans="1:6" x14ac:dyDescent="0.25">
      <c r="A14" s="158"/>
      <c r="B14" s="2" t="s">
        <v>292</v>
      </c>
      <c r="C14" s="76">
        <v>1</v>
      </c>
      <c r="D14" s="178"/>
      <c r="F14" s="25"/>
    </row>
    <row r="15" spans="1:6" x14ac:dyDescent="0.25">
      <c r="A15" s="158"/>
      <c r="B15" s="2" t="s">
        <v>294</v>
      </c>
      <c r="C15" s="76">
        <v>2</v>
      </c>
      <c r="D15" s="178"/>
      <c r="F15" s="25"/>
    </row>
    <row r="16" spans="1:6" ht="37.5" customHeight="1" thickBot="1" x14ac:dyDescent="0.3">
      <c r="A16" s="159"/>
      <c r="B16" s="7" t="s">
        <v>293</v>
      </c>
      <c r="C16" s="71">
        <v>3</v>
      </c>
      <c r="D16" s="177"/>
      <c r="F16" s="25"/>
    </row>
    <row r="17" spans="1:6" ht="28.5" customHeight="1" x14ac:dyDescent="0.25">
      <c r="A17" s="157" t="s">
        <v>297</v>
      </c>
      <c r="B17" s="3" t="s">
        <v>58</v>
      </c>
      <c r="C17" s="69">
        <v>0</v>
      </c>
      <c r="D17" s="176"/>
      <c r="F17" s="25"/>
    </row>
    <row r="18" spans="1:6" ht="45" customHeight="1" thickBot="1" x14ac:dyDescent="0.3">
      <c r="A18" s="159"/>
      <c r="B18" s="7" t="s">
        <v>286</v>
      </c>
      <c r="C18" s="71">
        <v>1</v>
      </c>
      <c r="D18" s="177"/>
      <c r="F18" s="25"/>
    </row>
    <row r="19" spans="1:6" x14ac:dyDescent="0.25">
      <c r="A19" s="157" t="s">
        <v>299</v>
      </c>
      <c r="B19" s="3" t="s">
        <v>58</v>
      </c>
      <c r="C19" s="69">
        <v>0</v>
      </c>
      <c r="D19" s="176"/>
      <c r="F19" s="25"/>
    </row>
    <row r="20" spans="1:6" x14ac:dyDescent="0.25">
      <c r="A20" s="158"/>
      <c r="B20" s="2" t="s">
        <v>287</v>
      </c>
      <c r="C20" s="76">
        <v>1</v>
      </c>
      <c r="D20" s="178"/>
      <c r="F20" s="25"/>
    </row>
    <row r="21" spans="1:6" x14ac:dyDescent="0.25">
      <c r="A21" s="158"/>
      <c r="B21" s="2" t="s">
        <v>288</v>
      </c>
      <c r="C21" s="76">
        <v>2</v>
      </c>
      <c r="D21" s="178"/>
      <c r="F21" s="25"/>
    </row>
    <row r="22" spans="1:6" ht="42" customHeight="1" thickBot="1" x14ac:dyDescent="0.3">
      <c r="A22" s="159"/>
      <c r="B22" s="7" t="s">
        <v>289</v>
      </c>
      <c r="C22" s="71">
        <v>3</v>
      </c>
      <c r="D22" s="177"/>
      <c r="F22" s="25"/>
    </row>
    <row r="23" spans="1:6" ht="24.75" customHeight="1" x14ac:dyDescent="0.25">
      <c r="A23" s="157" t="s">
        <v>306</v>
      </c>
      <c r="B23" s="3" t="s">
        <v>32</v>
      </c>
      <c r="C23" s="69">
        <v>0</v>
      </c>
      <c r="D23" s="176"/>
      <c r="F23" s="25"/>
    </row>
    <row r="24" spans="1:6" ht="75" x14ac:dyDescent="0.25">
      <c r="A24" s="158"/>
      <c r="B24" s="75" t="s">
        <v>311</v>
      </c>
      <c r="C24" s="76">
        <v>1</v>
      </c>
      <c r="D24" s="178"/>
      <c r="F24" s="25"/>
    </row>
    <row r="25" spans="1:6" ht="75.75" thickBot="1" x14ac:dyDescent="0.3">
      <c r="A25" s="159"/>
      <c r="B25" s="53" t="s">
        <v>307</v>
      </c>
      <c r="C25" s="71">
        <v>2</v>
      </c>
      <c r="D25" s="177"/>
      <c r="F25" s="25"/>
    </row>
    <row r="26" spans="1:6" x14ac:dyDescent="0.25">
      <c r="A26" s="157" t="s">
        <v>300</v>
      </c>
      <c r="B26" s="3" t="s">
        <v>301</v>
      </c>
      <c r="C26" s="69">
        <v>0</v>
      </c>
      <c r="D26" s="176"/>
      <c r="F26" s="105" t="s">
        <v>473</v>
      </c>
    </row>
    <row r="27" spans="1:6" x14ac:dyDescent="0.25">
      <c r="A27" s="158"/>
      <c r="B27" s="2" t="s">
        <v>302</v>
      </c>
      <c r="C27" s="76">
        <v>1</v>
      </c>
      <c r="D27" s="178"/>
      <c r="F27" s="25"/>
    </row>
    <row r="28" spans="1:6" x14ac:dyDescent="0.25">
      <c r="A28" s="158"/>
      <c r="B28" s="2" t="s">
        <v>303</v>
      </c>
      <c r="C28" s="76">
        <v>2</v>
      </c>
      <c r="D28" s="178"/>
      <c r="F28" s="25"/>
    </row>
    <row r="29" spans="1:6" ht="15.75" thickBot="1" x14ac:dyDescent="0.3">
      <c r="A29" s="159"/>
      <c r="B29" s="7" t="s">
        <v>304</v>
      </c>
      <c r="C29" s="71">
        <v>3</v>
      </c>
      <c r="D29" s="177"/>
      <c r="F29" s="25"/>
    </row>
    <row r="30" spans="1:6" x14ac:dyDescent="0.25">
      <c r="A30" s="157" t="s">
        <v>305</v>
      </c>
      <c r="B30" s="3" t="s">
        <v>58</v>
      </c>
      <c r="C30" s="69">
        <v>0</v>
      </c>
      <c r="D30" s="176"/>
      <c r="F30" s="25"/>
    </row>
    <row r="31" spans="1:6" ht="30" x14ac:dyDescent="0.25">
      <c r="A31" s="158"/>
      <c r="B31" s="2" t="s">
        <v>308</v>
      </c>
      <c r="C31" s="76">
        <v>1</v>
      </c>
      <c r="D31" s="178"/>
      <c r="F31" s="25"/>
    </row>
    <row r="32" spans="1:6" ht="30" x14ac:dyDescent="0.25">
      <c r="A32" s="158"/>
      <c r="B32" s="2" t="s">
        <v>309</v>
      </c>
      <c r="C32" s="76">
        <v>2</v>
      </c>
      <c r="D32" s="178"/>
      <c r="F32" s="25"/>
    </row>
    <row r="33" spans="1:6" ht="30.75" thickBot="1" x14ac:dyDescent="0.3">
      <c r="A33" s="159"/>
      <c r="B33" s="7" t="s">
        <v>310</v>
      </c>
      <c r="C33" s="71">
        <v>3</v>
      </c>
      <c r="D33" s="177"/>
      <c r="F33" s="25"/>
    </row>
    <row r="34" spans="1:6" ht="15.75" thickBot="1" x14ac:dyDescent="0.3">
      <c r="A34" s="77"/>
      <c r="B34" s="62" t="s">
        <v>25</v>
      </c>
      <c r="C34" s="78">
        <f>C8+C12+C16+C18+C22+C25+C29+C33</f>
        <v>21</v>
      </c>
      <c r="D34" s="78">
        <f>IF(OR(D5=0,),0,SUM(D5:D30))</f>
        <v>0</v>
      </c>
      <c r="F34" s="25"/>
    </row>
  </sheetData>
  <sheetProtection algorithmName="SHA-512" hashValue="FBmwWE7JYFuCoYG+Pw2n2OetQhF/U1eN+/+IGjHkBKtuuoOKb4FRyxdrhEvx60XolCReHD0deGy8rfhJpG9PyQ==" saltValue="AQKiv34kNoqcmBrZ8U+SQg==" spinCount="100000" sheet="1" objects="1" scenarios="1"/>
  <protectedRanges>
    <protectedRange sqref="D1:D33" name="Диапазон1"/>
  </protectedRanges>
  <mergeCells count="20">
    <mergeCell ref="D26:D29"/>
    <mergeCell ref="D30:D33"/>
    <mergeCell ref="D9:D12"/>
    <mergeCell ref="D13:D16"/>
    <mergeCell ref="D17:D18"/>
    <mergeCell ref="D19:D22"/>
    <mergeCell ref="D23:D25"/>
    <mergeCell ref="A1:C1"/>
    <mergeCell ref="A2:C2"/>
    <mergeCell ref="A3:C3"/>
    <mergeCell ref="D1:D4"/>
    <mergeCell ref="D5:D8"/>
    <mergeCell ref="A30:A33"/>
    <mergeCell ref="A26:A29"/>
    <mergeCell ref="A23:A25"/>
    <mergeCell ref="A19:A22"/>
    <mergeCell ref="A5:A8"/>
    <mergeCell ref="A17:A18"/>
    <mergeCell ref="A9:A12"/>
    <mergeCell ref="A13:A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F921-F30E-4D74-97F4-0277C7FE08CD}">
  <sheetPr>
    <tabColor rgb="FFCC66FF"/>
  </sheetPr>
  <dimension ref="A1:F39"/>
  <sheetViews>
    <sheetView tabSelected="1" workbookViewId="0">
      <selection activeCell="D39" sqref="D39"/>
    </sheetView>
  </sheetViews>
  <sheetFormatPr defaultRowHeight="15" x14ac:dyDescent="0.25"/>
  <cols>
    <col min="1" max="1" width="74.42578125" customWidth="1"/>
    <col min="2" max="2" width="51.5703125" customWidth="1"/>
    <col min="3" max="3" width="19.140625" customWidth="1"/>
    <col min="4" max="4" width="18.28515625" customWidth="1"/>
    <col min="6" max="6" width="81.28515625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20.25" x14ac:dyDescent="0.25">
      <c r="A2" s="226" t="s">
        <v>340</v>
      </c>
      <c r="B2" s="227"/>
      <c r="C2" s="228"/>
      <c r="D2" s="146"/>
      <c r="F2" s="25"/>
    </row>
    <row r="3" spans="1:6" ht="21" thickBot="1" x14ac:dyDescent="0.3">
      <c r="A3" s="241" t="s">
        <v>312</v>
      </c>
      <c r="B3" s="242"/>
      <c r="C3" s="243"/>
      <c r="D3" s="146"/>
      <c r="F3" s="25"/>
    </row>
    <row r="4" spans="1:6" ht="24.75" customHeight="1" thickBot="1" x14ac:dyDescent="0.3">
      <c r="A4" s="79" t="s">
        <v>0</v>
      </c>
      <c r="B4" s="80" t="s">
        <v>1</v>
      </c>
      <c r="C4" s="81" t="s">
        <v>2</v>
      </c>
      <c r="D4" s="146"/>
      <c r="F4" s="25"/>
    </row>
    <row r="5" spans="1:6" x14ac:dyDescent="0.25">
      <c r="A5" s="157" t="s">
        <v>500</v>
      </c>
      <c r="B5" s="3" t="s">
        <v>58</v>
      </c>
      <c r="C5" s="8">
        <v>0</v>
      </c>
      <c r="D5" s="176"/>
      <c r="F5" s="26" t="s">
        <v>475</v>
      </c>
    </row>
    <row r="6" spans="1:6" ht="75.75" thickBot="1" x14ac:dyDescent="0.3">
      <c r="A6" s="159"/>
      <c r="B6" s="27" t="s">
        <v>317</v>
      </c>
      <c r="C6" s="9">
        <v>1</v>
      </c>
      <c r="D6" s="177"/>
      <c r="F6" s="25"/>
    </row>
    <row r="7" spans="1:6" ht="37.5" customHeight="1" x14ac:dyDescent="0.25">
      <c r="A7" s="157" t="s">
        <v>499</v>
      </c>
      <c r="B7" s="3" t="s">
        <v>313</v>
      </c>
      <c r="C7" s="8">
        <v>0</v>
      </c>
      <c r="D7" s="176"/>
      <c r="F7" s="26" t="s">
        <v>477</v>
      </c>
    </row>
    <row r="8" spans="1:6" ht="21" customHeight="1" x14ac:dyDescent="0.25">
      <c r="A8" s="158"/>
      <c r="B8" s="2" t="s">
        <v>314</v>
      </c>
      <c r="C8" s="10">
        <v>1</v>
      </c>
      <c r="D8" s="178"/>
      <c r="F8" s="25"/>
    </row>
    <row r="9" spans="1:6" ht="25.5" customHeight="1" x14ac:dyDescent="0.25">
      <c r="A9" s="158"/>
      <c r="B9" s="2" t="s">
        <v>315</v>
      </c>
      <c r="C9" s="10">
        <v>2</v>
      </c>
      <c r="D9" s="178"/>
      <c r="F9" s="25"/>
    </row>
    <row r="10" spans="1:6" ht="29.25" customHeight="1" thickBot="1" x14ac:dyDescent="0.3">
      <c r="A10" s="159"/>
      <c r="B10" s="7" t="s">
        <v>316</v>
      </c>
      <c r="C10" s="9">
        <v>3</v>
      </c>
      <c r="D10" s="177"/>
      <c r="F10" s="25"/>
    </row>
    <row r="11" spans="1:6" ht="22.5" x14ac:dyDescent="0.25">
      <c r="A11" s="157" t="s">
        <v>318</v>
      </c>
      <c r="B11" s="3" t="s">
        <v>58</v>
      </c>
      <c r="C11" s="8">
        <v>0</v>
      </c>
      <c r="D11" s="176"/>
      <c r="F11" s="26" t="s">
        <v>474</v>
      </c>
    </row>
    <row r="12" spans="1:6" ht="51.75" customHeight="1" thickBot="1" x14ac:dyDescent="0.3">
      <c r="A12" s="159"/>
      <c r="B12" s="7" t="s">
        <v>62</v>
      </c>
      <c r="C12" s="9">
        <v>1</v>
      </c>
      <c r="D12" s="177"/>
      <c r="F12" s="25"/>
    </row>
    <row r="13" spans="1:6" x14ac:dyDescent="0.25">
      <c r="A13" s="157" t="s">
        <v>319</v>
      </c>
      <c r="B13" s="3" t="s">
        <v>58</v>
      </c>
      <c r="C13" s="8">
        <v>0</v>
      </c>
      <c r="D13" s="176"/>
      <c r="F13" s="26" t="s">
        <v>478</v>
      </c>
    </row>
    <row r="14" spans="1:6" ht="39" customHeight="1" thickBot="1" x14ac:dyDescent="0.3">
      <c r="A14" s="159"/>
      <c r="B14" s="7" t="s">
        <v>62</v>
      </c>
      <c r="C14" s="9">
        <v>1</v>
      </c>
      <c r="D14" s="177"/>
      <c r="F14" s="25"/>
    </row>
    <row r="15" spans="1:6" x14ac:dyDescent="0.25">
      <c r="A15" s="157" t="s">
        <v>320</v>
      </c>
      <c r="B15" s="3" t="s">
        <v>58</v>
      </c>
      <c r="C15" s="8">
        <v>0</v>
      </c>
      <c r="D15" s="176"/>
      <c r="F15" s="26" t="s">
        <v>479</v>
      </c>
    </row>
    <row r="16" spans="1:6" ht="61.5" customHeight="1" thickBot="1" x14ac:dyDescent="0.3">
      <c r="A16" s="159"/>
      <c r="B16" s="7" t="s">
        <v>62</v>
      </c>
      <c r="C16" s="9">
        <v>1</v>
      </c>
      <c r="D16" s="177"/>
      <c r="F16" s="25"/>
    </row>
    <row r="17" spans="1:6" x14ac:dyDescent="0.25">
      <c r="A17" s="157" t="s">
        <v>321</v>
      </c>
      <c r="B17" s="3" t="s">
        <v>58</v>
      </c>
      <c r="C17" s="8">
        <v>0</v>
      </c>
      <c r="D17" s="176"/>
      <c r="F17" s="25"/>
    </row>
    <row r="18" spans="1:6" ht="45.75" customHeight="1" thickBot="1" x14ac:dyDescent="0.3">
      <c r="A18" s="223"/>
      <c r="B18" s="5" t="s">
        <v>62</v>
      </c>
      <c r="C18" s="11">
        <v>1</v>
      </c>
      <c r="D18" s="177"/>
      <c r="F18" s="25"/>
    </row>
    <row r="19" spans="1:6" x14ac:dyDescent="0.25">
      <c r="A19" s="240" t="s">
        <v>322</v>
      </c>
      <c r="B19" s="38" t="s">
        <v>58</v>
      </c>
      <c r="C19" s="39">
        <v>0</v>
      </c>
      <c r="D19" s="176"/>
      <c r="F19" s="25"/>
    </row>
    <row r="20" spans="1:6" x14ac:dyDescent="0.25">
      <c r="A20" s="158"/>
      <c r="B20" s="2" t="s">
        <v>62</v>
      </c>
      <c r="C20" s="10">
        <v>1</v>
      </c>
      <c r="D20" s="178"/>
      <c r="F20" s="25"/>
    </row>
    <row r="21" spans="1:6" ht="30.75" thickBot="1" x14ac:dyDescent="0.3">
      <c r="A21" s="159"/>
      <c r="B21" s="7" t="s">
        <v>323</v>
      </c>
      <c r="C21" s="9">
        <v>2</v>
      </c>
      <c r="D21" s="177"/>
      <c r="F21" s="26" t="s">
        <v>476</v>
      </c>
    </row>
    <row r="22" spans="1:6" ht="75" customHeight="1" x14ac:dyDescent="0.25">
      <c r="A22" s="157" t="s">
        <v>328</v>
      </c>
      <c r="B22" s="3" t="s">
        <v>6</v>
      </c>
      <c r="C22" s="8">
        <v>0</v>
      </c>
      <c r="D22" s="176"/>
      <c r="F22" s="25"/>
    </row>
    <row r="23" spans="1:6" ht="60" x14ac:dyDescent="0.25">
      <c r="A23" s="158"/>
      <c r="B23" s="2" t="s">
        <v>329</v>
      </c>
      <c r="C23" s="10">
        <v>1</v>
      </c>
      <c r="D23" s="178"/>
      <c r="F23" s="25"/>
    </row>
    <row r="24" spans="1:6" ht="45.75" thickBot="1" x14ac:dyDescent="0.3">
      <c r="A24" s="159"/>
      <c r="B24" s="7" t="s">
        <v>330</v>
      </c>
      <c r="C24" s="9">
        <v>2</v>
      </c>
      <c r="D24" s="177"/>
      <c r="F24" s="25"/>
    </row>
    <row r="25" spans="1:6" x14ac:dyDescent="0.25">
      <c r="A25" s="157" t="s">
        <v>331</v>
      </c>
      <c r="B25" s="164" t="s">
        <v>324</v>
      </c>
      <c r="C25" s="166">
        <v>0</v>
      </c>
      <c r="D25" s="176"/>
      <c r="F25" s="25"/>
    </row>
    <row r="26" spans="1:6" x14ac:dyDescent="0.25">
      <c r="A26" s="158"/>
      <c r="B26" s="165"/>
      <c r="C26" s="167"/>
      <c r="D26" s="178"/>
      <c r="F26" s="26" t="s">
        <v>481</v>
      </c>
    </row>
    <row r="27" spans="1:6" ht="45.75" thickBot="1" x14ac:dyDescent="0.3">
      <c r="A27" s="159"/>
      <c r="B27" s="7" t="s">
        <v>332</v>
      </c>
      <c r="C27" s="9">
        <v>1</v>
      </c>
      <c r="D27" s="177"/>
      <c r="F27" s="105" t="s">
        <v>482</v>
      </c>
    </row>
    <row r="28" spans="1:6" x14ac:dyDescent="0.25">
      <c r="A28" s="157" t="s">
        <v>333</v>
      </c>
      <c r="B28" s="164" t="s">
        <v>324</v>
      </c>
      <c r="C28" s="166">
        <v>0</v>
      </c>
      <c r="D28" s="176"/>
      <c r="F28" s="25"/>
    </row>
    <row r="29" spans="1:6" ht="21" customHeight="1" x14ac:dyDescent="0.25">
      <c r="A29" s="158"/>
      <c r="B29" s="165"/>
      <c r="C29" s="167"/>
      <c r="D29" s="178"/>
      <c r="F29" s="25"/>
    </row>
    <row r="30" spans="1:6" ht="60" customHeight="1" thickBot="1" x14ac:dyDescent="0.3">
      <c r="A30" s="223"/>
      <c r="B30" s="5" t="s">
        <v>325</v>
      </c>
      <c r="C30" s="11">
        <v>1</v>
      </c>
      <c r="D30" s="177"/>
      <c r="F30" s="25"/>
    </row>
    <row r="31" spans="1:6" ht="35.25" customHeight="1" x14ac:dyDescent="0.25">
      <c r="A31" s="240" t="s">
        <v>334</v>
      </c>
      <c r="B31" s="38" t="s">
        <v>324</v>
      </c>
      <c r="C31" s="39">
        <v>0</v>
      </c>
      <c r="D31" s="176"/>
      <c r="F31" s="25"/>
    </row>
    <row r="32" spans="1:6" ht="45.75" thickBot="1" x14ac:dyDescent="0.3">
      <c r="A32" s="223"/>
      <c r="B32" s="5" t="s">
        <v>335</v>
      </c>
      <c r="C32" s="11">
        <v>1</v>
      </c>
      <c r="D32" s="177"/>
      <c r="F32" s="25"/>
    </row>
    <row r="33" spans="1:6" ht="23.25" customHeight="1" x14ac:dyDescent="0.25">
      <c r="A33" s="240" t="s">
        <v>326</v>
      </c>
      <c r="B33" s="38" t="s">
        <v>6</v>
      </c>
      <c r="C33" s="39">
        <v>0</v>
      </c>
      <c r="D33" s="176"/>
      <c r="F33" s="26" t="s">
        <v>480</v>
      </c>
    </row>
    <row r="34" spans="1:6" ht="75" x14ac:dyDescent="0.25">
      <c r="A34" s="158"/>
      <c r="B34" s="2" t="s">
        <v>336</v>
      </c>
      <c r="C34" s="10">
        <v>1</v>
      </c>
      <c r="D34" s="178"/>
      <c r="F34" s="25"/>
    </row>
    <row r="35" spans="1:6" ht="30.75" thickBot="1" x14ac:dyDescent="0.3">
      <c r="A35" s="159"/>
      <c r="B35" s="7" t="s">
        <v>327</v>
      </c>
      <c r="C35" s="9">
        <v>2</v>
      </c>
      <c r="D35" s="177"/>
      <c r="F35" s="25"/>
    </row>
    <row r="36" spans="1:6" ht="25.5" customHeight="1" x14ac:dyDescent="0.25">
      <c r="A36" s="157" t="s">
        <v>337</v>
      </c>
      <c r="B36" s="3" t="s">
        <v>6</v>
      </c>
      <c r="C36" s="8">
        <v>0</v>
      </c>
      <c r="D36" s="176"/>
      <c r="F36" s="25"/>
    </row>
    <row r="37" spans="1:6" ht="60" x14ac:dyDescent="0.25">
      <c r="A37" s="158"/>
      <c r="B37" s="2" t="s">
        <v>338</v>
      </c>
      <c r="C37" s="10">
        <v>1</v>
      </c>
      <c r="D37" s="178"/>
      <c r="F37" s="25"/>
    </row>
    <row r="38" spans="1:6" ht="45.75" thickBot="1" x14ac:dyDescent="0.3">
      <c r="A38" s="159"/>
      <c r="B38" s="7" t="s">
        <v>339</v>
      </c>
      <c r="C38" s="9">
        <v>2</v>
      </c>
      <c r="D38" s="177"/>
      <c r="F38" s="25"/>
    </row>
    <row r="39" spans="1:6" ht="15.75" thickBot="1" x14ac:dyDescent="0.3">
      <c r="A39" s="77"/>
      <c r="B39" s="62" t="s">
        <v>25</v>
      </c>
      <c r="C39" s="83">
        <f>C6+C10+C12+C14+C16+C18+C21+C24+C27+C30+C32+C35+C38</f>
        <v>19</v>
      </c>
      <c r="D39" s="83">
        <f>IF(OR(D5=0,D7=0,D22=0,),0,SUM(D5:D36))</f>
        <v>0</v>
      </c>
      <c r="F39" s="25"/>
    </row>
  </sheetData>
  <sheetProtection algorithmName="SHA-512" hashValue="RVc1KaVRYdJMdDP38Mve3OKm0G8k8z0VjToSFU1MawPDSwbYlKXKeRFqPim5J/V7nYhWuQx8CzPRJH/9wO/a/Q==" saltValue="BoFFxgC6Ky3otDSGtdJ0vA==" spinCount="100000" sheet="1" objects="1" scenarios="1"/>
  <protectedRanges>
    <protectedRange sqref="D1:D38" name="Диапазон1"/>
  </protectedRanges>
  <mergeCells count="34">
    <mergeCell ref="D31:D32"/>
    <mergeCell ref="D33:D35"/>
    <mergeCell ref="D36:D38"/>
    <mergeCell ref="D5:D6"/>
    <mergeCell ref="D7:D10"/>
    <mergeCell ref="D11:D12"/>
    <mergeCell ref="D13:D14"/>
    <mergeCell ref="D15:D16"/>
    <mergeCell ref="D17:D18"/>
    <mergeCell ref="D19:D21"/>
    <mergeCell ref="D22:D24"/>
    <mergeCell ref="D25:D27"/>
    <mergeCell ref="D28:D30"/>
    <mergeCell ref="A17:A18"/>
    <mergeCell ref="A1:C1"/>
    <mergeCell ref="A2:C2"/>
    <mergeCell ref="A3:C3"/>
    <mergeCell ref="D1:D4"/>
    <mergeCell ref="A5:A6"/>
    <mergeCell ref="A7:A10"/>
    <mergeCell ref="A11:A12"/>
    <mergeCell ref="A13:A14"/>
    <mergeCell ref="A15:A16"/>
    <mergeCell ref="B25:B26"/>
    <mergeCell ref="C25:C26"/>
    <mergeCell ref="B28:B29"/>
    <mergeCell ref="C28:C29"/>
    <mergeCell ref="A19:A21"/>
    <mergeCell ref="A36:A38"/>
    <mergeCell ref="A22:A24"/>
    <mergeCell ref="A25:A27"/>
    <mergeCell ref="A28:A30"/>
    <mergeCell ref="A31:A32"/>
    <mergeCell ref="A33:A3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F0ECC-5EDC-49C4-846F-387D954B131D}">
  <sheetPr>
    <tabColor theme="0" tint="-0.249977111117893"/>
  </sheetPr>
  <dimension ref="A1:F26"/>
  <sheetViews>
    <sheetView topLeftCell="A13" workbookViewId="0">
      <selection activeCell="A2" sqref="A2:C2"/>
    </sheetView>
  </sheetViews>
  <sheetFormatPr defaultRowHeight="15" x14ac:dyDescent="0.25"/>
  <cols>
    <col min="1" max="1" width="76.42578125" customWidth="1"/>
    <col min="2" max="2" width="71.5703125" customWidth="1"/>
    <col min="3" max="3" width="15.5703125" customWidth="1"/>
    <col min="4" max="4" width="17.85546875" customWidth="1"/>
    <col min="6" max="6" width="66" customWidth="1"/>
  </cols>
  <sheetData>
    <row r="1" spans="1:6" ht="21" customHeight="1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20.25" x14ac:dyDescent="0.25">
      <c r="A2" s="226" t="s">
        <v>341</v>
      </c>
      <c r="B2" s="227"/>
      <c r="C2" s="228"/>
      <c r="D2" s="146"/>
      <c r="F2" s="25"/>
    </row>
    <row r="3" spans="1:6" ht="26.25" customHeight="1" thickBot="1" x14ac:dyDescent="0.3">
      <c r="A3" s="241" t="s">
        <v>408</v>
      </c>
      <c r="B3" s="242"/>
      <c r="C3" s="243"/>
      <c r="D3" s="146"/>
      <c r="F3" s="25"/>
    </row>
    <row r="4" spans="1:6" ht="29.25" thickBot="1" x14ac:dyDescent="0.3">
      <c r="A4" s="79" t="s">
        <v>0</v>
      </c>
      <c r="B4" s="80" t="s">
        <v>1</v>
      </c>
      <c r="C4" s="81" t="s">
        <v>2</v>
      </c>
      <c r="D4" s="146"/>
      <c r="F4" s="25"/>
    </row>
    <row r="5" spans="1:6" x14ac:dyDescent="0.25">
      <c r="A5" s="157" t="s">
        <v>343</v>
      </c>
      <c r="B5" s="3" t="s">
        <v>32</v>
      </c>
      <c r="C5" s="8">
        <v>0</v>
      </c>
      <c r="D5" s="244"/>
      <c r="F5" s="25"/>
    </row>
    <row r="6" spans="1:6" ht="45.75" customHeight="1" thickBot="1" x14ac:dyDescent="0.3">
      <c r="A6" s="159"/>
      <c r="B6" s="7" t="s">
        <v>33</v>
      </c>
      <c r="C6" s="9">
        <v>1</v>
      </c>
      <c r="D6" s="245"/>
      <c r="F6" s="25"/>
    </row>
    <row r="7" spans="1:6" ht="22.5" x14ac:dyDescent="0.25">
      <c r="A7" s="157" t="s">
        <v>344</v>
      </c>
      <c r="B7" s="3" t="s">
        <v>32</v>
      </c>
      <c r="C7" s="8">
        <v>0</v>
      </c>
      <c r="D7" s="244"/>
      <c r="F7" s="26" t="s">
        <v>486</v>
      </c>
    </row>
    <row r="8" spans="1:6" ht="15.75" thickBot="1" x14ac:dyDescent="0.3">
      <c r="A8" s="159"/>
      <c r="B8" s="7" t="s">
        <v>33</v>
      </c>
      <c r="C8" s="9">
        <v>1</v>
      </c>
      <c r="D8" s="245"/>
      <c r="F8" s="25"/>
    </row>
    <row r="9" spans="1:6" x14ac:dyDescent="0.25">
      <c r="A9" s="157" t="s">
        <v>345</v>
      </c>
      <c r="B9" s="3" t="s">
        <v>32</v>
      </c>
      <c r="C9" s="8">
        <v>0</v>
      </c>
      <c r="D9" s="244"/>
      <c r="F9" s="25"/>
    </row>
    <row r="10" spans="1:6" ht="30" customHeight="1" thickBot="1" x14ac:dyDescent="0.3">
      <c r="A10" s="223"/>
      <c r="B10" s="5" t="s">
        <v>33</v>
      </c>
      <c r="C10" s="11">
        <v>1</v>
      </c>
      <c r="D10" s="245"/>
      <c r="F10" s="25"/>
    </row>
    <row r="11" spans="1:6" x14ac:dyDescent="0.25">
      <c r="A11" s="240" t="s">
        <v>348</v>
      </c>
      <c r="B11" s="38" t="s">
        <v>342</v>
      </c>
      <c r="C11" s="39">
        <v>0</v>
      </c>
      <c r="D11" s="244"/>
      <c r="F11" s="26" t="s">
        <v>483</v>
      </c>
    </row>
    <row r="12" spans="1:6" ht="30" x14ac:dyDescent="0.25">
      <c r="A12" s="158"/>
      <c r="B12" s="2" t="s">
        <v>346</v>
      </c>
      <c r="C12" s="10">
        <v>1</v>
      </c>
      <c r="D12" s="246"/>
      <c r="F12" s="25"/>
    </row>
    <row r="13" spans="1:6" ht="30" x14ac:dyDescent="0.25">
      <c r="A13" s="158"/>
      <c r="B13" s="2" t="s">
        <v>347</v>
      </c>
      <c r="C13" s="10">
        <v>2</v>
      </c>
      <c r="D13" s="246"/>
      <c r="F13" s="25"/>
    </row>
    <row r="14" spans="1:6" ht="30.75" thickBot="1" x14ac:dyDescent="0.3">
      <c r="A14" s="158"/>
      <c r="B14" s="2" t="s">
        <v>369</v>
      </c>
      <c r="C14" s="10">
        <v>3</v>
      </c>
      <c r="D14" s="245"/>
      <c r="F14" s="25"/>
    </row>
    <row r="15" spans="1:6" ht="20.25" customHeight="1" x14ac:dyDescent="0.25">
      <c r="A15" s="229" t="s">
        <v>363</v>
      </c>
      <c r="B15" s="3" t="s">
        <v>349</v>
      </c>
      <c r="C15" s="8">
        <v>0</v>
      </c>
      <c r="D15" s="244"/>
      <c r="F15" s="26" t="s">
        <v>487</v>
      </c>
    </row>
    <row r="16" spans="1:6" ht="30" x14ac:dyDescent="0.25">
      <c r="A16" s="230"/>
      <c r="B16" s="2" t="s">
        <v>360</v>
      </c>
      <c r="C16" s="10">
        <v>1</v>
      </c>
      <c r="D16" s="246"/>
      <c r="F16" s="25"/>
    </row>
    <row r="17" spans="1:6" ht="30" x14ac:dyDescent="0.25">
      <c r="A17" s="230"/>
      <c r="B17" s="2" t="s">
        <v>361</v>
      </c>
      <c r="C17" s="10">
        <v>2</v>
      </c>
      <c r="D17" s="246"/>
      <c r="F17" s="25"/>
    </row>
    <row r="18" spans="1:6" ht="45.75" thickBot="1" x14ac:dyDescent="0.3">
      <c r="A18" s="230"/>
      <c r="B18" s="7" t="s">
        <v>362</v>
      </c>
      <c r="C18" s="9">
        <v>3</v>
      </c>
      <c r="D18" s="245"/>
      <c r="F18" s="25"/>
    </row>
    <row r="19" spans="1:6" ht="33.75" x14ac:dyDescent="0.25">
      <c r="A19" s="157" t="s">
        <v>365</v>
      </c>
      <c r="B19" s="3" t="s">
        <v>350</v>
      </c>
      <c r="C19" s="8">
        <v>0</v>
      </c>
      <c r="D19" s="244"/>
      <c r="F19" s="26" t="s">
        <v>425</v>
      </c>
    </row>
    <row r="20" spans="1:6" ht="56.25" x14ac:dyDescent="0.25">
      <c r="A20" s="158"/>
      <c r="B20" s="2" t="s">
        <v>351</v>
      </c>
      <c r="C20" s="10">
        <v>1</v>
      </c>
      <c r="D20" s="246"/>
      <c r="F20" s="26" t="s">
        <v>484</v>
      </c>
    </row>
    <row r="21" spans="1:6" ht="22.5" x14ac:dyDescent="0.25">
      <c r="A21" s="158"/>
      <c r="B21" s="2" t="s">
        <v>352</v>
      </c>
      <c r="C21" s="10">
        <v>2</v>
      </c>
      <c r="D21" s="246"/>
      <c r="F21" s="26" t="s">
        <v>489</v>
      </c>
    </row>
    <row r="22" spans="1:6" ht="75.75" thickBot="1" x14ac:dyDescent="0.3">
      <c r="A22" s="223"/>
      <c r="B22" s="5" t="s">
        <v>364</v>
      </c>
      <c r="C22" s="11">
        <v>3</v>
      </c>
      <c r="D22" s="245"/>
      <c r="F22" s="25"/>
    </row>
    <row r="23" spans="1:6" x14ac:dyDescent="0.25">
      <c r="A23" s="240" t="s">
        <v>355</v>
      </c>
      <c r="B23" s="38" t="s">
        <v>58</v>
      </c>
      <c r="C23" s="39">
        <v>0</v>
      </c>
      <c r="D23" s="244"/>
      <c r="F23" s="26" t="s">
        <v>485</v>
      </c>
    </row>
    <row r="24" spans="1:6" ht="30" x14ac:dyDescent="0.25">
      <c r="A24" s="158"/>
      <c r="B24" s="2" t="s">
        <v>356</v>
      </c>
      <c r="C24" s="10">
        <v>1</v>
      </c>
      <c r="D24" s="246"/>
      <c r="F24" s="25"/>
    </row>
    <row r="25" spans="1:6" ht="30.75" thickBot="1" x14ac:dyDescent="0.3">
      <c r="A25" s="159"/>
      <c r="B25" s="7" t="s">
        <v>357</v>
      </c>
      <c r="C25" s="9">
        <v>2</v>
      </c>
      <c r="D25" s="245"/>
      <c r="F25" s="25"/>
    </row>
    <row r="26" spans="1:6" ht="15.75" thickBot="1" x14ac:dyDescent="0.3">
      <c r="A26" s="77"/>
      <c r="B26" s="62" t="s">
        <v>25</v>
      </c>
      <c r="C26" s="83">
        <f>C6+C8+C10+C14+C18+C22+C25</f>
        <v>14</v>
      </c>
      <c r="D26" s="83">
        <f>IF(OR(D5=0,D7=0,D9=0,D11=0,D15=0,),0,SUM(D5:D23))</f>
        <v>0</v>
      </c>
      <c r="F26" s="25"/>
    </row>
  </sheetData>
  <sheetProtection algorithmName="SHA-512" hashValue="uGzPg98Fk1ICUiibbIfONAwnAtGspjXag2O4AWt3NWqmGkA/xz8gT0Sd11LA0PKkCJIG0X5x9Lk1LoBOC1XMxw==" saltValue="1TUOk92RzeQjdKyKshGr9g==" spinCount="100000" sheet="1" objects="1" scenarios="1"/>
  <protectedRanges>
    <protectedRange sqref="D1:D25" name="Диапазон1"/>
  </protectedRanges>
  <mergeCells count="18">
    <mergeCell ref="D23:D25"/>
    <mergeCell ref="D7:D8"/>
    <mergeCell ref="D9:D10"/>
    <mergeCell ref="D11:D14"/>
    <mergeCell ref="D15:D18"/>
    <mergeCell ref="D19:D22"/>
    <mergeCell ref="A1:C1"/>
    <mergeCell ref="A2:C2"/>
    <mergeCell ref="A3:C3"/>
    <mergeCell ref="D1:D4"/>
    <mergeCell ref="D5:D6"/>
    <mergeCell ref="A23:A25"/>
    <mergeCell ref="A15:A18"/>
    <mergeCell ref="A19:A22"/>
    <mergeCell ref="A5:A6"/>
    <mergeCell ref="A7:A8"/>
    <mergeCell ref="A9:A10"/>
    <mergeCell ref="A11:A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A2BB4-543C-4279-B5AE-205D5F521908}">
  <sheetPr>
    <tabColor theme="2" tint="-0.249977111117893"/>
  </sheetPr>
  <dimension ref="A1:F11"/>
  <sheetViews>
    <sheetView workbookViewId="0">
      <selection activeCell="A3" sqref="A3:C3"/>
    </sheetView>
  </sheetViews>
  <sheetFormatPr defaultRowHeight="15" x14ac:dyDescent="0.25"/>
  <cols>
    <col min="1" max="1" width="65.28515625" customWidth="1"/>
    <col min="2" max="2" width="52.85546875" customWidth="1"/>
    <col min="3" max="3" width="16.42578125" customWidth="1"/>
    <col min="4" max="4" width="17.28515625" customWidth="1"/>
    <col min="6" max="6" width="64.42578125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20.25" x14ac:dyDescent="0.25">
      <c r="A2" s="226" t="s">
        <v>341</v>
      </c>
      <c r="B2" s="227"/>
      <c r="C2" s="228"/>
      <c r="D2" s="146"/>
      <c r="F2" s="26" t="s">
        <v>491</v>
      </c>
    </row>
    <row r="3" spans="1:6" ht="21" thickBot="1" x14ac:dyDescent="0.3">
      <c r="A3" s="241" t="s">
        <v>409</v>
      </c>
      <c r="B3" s="242"/>
      <c r="C3" s="243"/>
      <c r="D3" s="146"/>
      <c r="F3" s="26" t="s">
        <v>492</v>
      </c>
    </row>
    <row r="4" spans="1:6" ht="29.25" thickBot="1" x14ac:dyDescent="0.3">
      <c r="A4" s="79" t="s">
        <v>0</v>
      </c>
      <c r="B4" s="80" t="s">
        <v>1</v>
      </c>
      <c r="C4" s="81" t="s">
        <v>2</v>
      </c>
      <c r="D4" s="179"/>
      <c r="F4" s="26" t="s">
        <v>493</v>
      </c>
    </row>
    <row r="5" spans="1:6" x14ac:dyDescent="0.25">
      <c r="A5" s="157" t="s">
        <v>358</v>
      </c>
      <c r="B5" s="3" t="s">
        <v>58</v>
      </c>
      <c r="C5" s="8">
        <v>0</v>
      </c>
      <c r="D5" s="244"/>
      <c r="F5" s="26" t="s">
        <v>494</v>
      </c>
    </row>
    <row r="6" spans="1:6" ht="42" customHeight="1" thickBot="1" x14ac:dyDescent="0.3">
      <c r="A6" s="159"/>
      <c r="B6" s="7" t="s">
        <v>62</v>
      </c>
      <c r="C6" s="9">
        <v>1</v>
      </c>
      <c r="D6" s="245"/>
      <c r="F6" s="26" t="s">
        <v>495</v>
      </c>
    </row>
    <row r="7" spans="1:6" ht="30" x14ac:dyDescent="0.25">
      <c r="A7" s="157" t="s">
        <v>353</v>
      </c>
      <c r="B7" s="3" t="s">
        <v>359</v>
      </c>
      <c r="C7" s="8">
        <v>0</v>
      </c>
      <c r="D7" s="244"/>
      <c r="F7" s="105" t="s">
        <v>490</v>
      </c>
    </row>
    <row r="8" spans="1:6" ht="30.75" thickBot="1" x14ac:dyDescent="0.3">
      <c r="A8" s="159"/>
      <c r="B8" s="7" t="s">
        <v>354</v>
      </c>
      <c r="C8" s="9">
        <v>1</v>
      </c>
      <c r="D8" s="245"/>
      <c r="F8" s="26" t="s">
        <v>424</v>
      </c>
    </row>
    <row r="9" spans="1:6" x14ac:dyDescent="0.25">
      <c r="A9" s="157" t="s">
        <v>366</v>
      </c>
      <c r="B9" s="3" t="s">
        <v>58</v>
      </c>
      <c r="C9" s="8">
        <v>0</v>
      </c>
      <c r="D9" s="244"/>
      <c r="F9" s="25"/>
    </row>
    <row r="10" spans="1:6" ht="80.25" customHeight="1" thickBot="1" x14ac:dyDescent="0.3">
      <c r="A10" s="223"/>
      <c r="B10" s="5" t="s">
        <v>62</v>
      </c>
      <c r="C10" s="11">
        <v>1</v>
      </c>
      <c r="D10" s="245"/>
      <c r="F10" s="25"/>
    </row>
    <row r="11" spans="1:6" ht="15.75" thickBot="1" x14ac:dyDescent="0.3">
      <c r="A11" s="77"/>
      <c r="B11" s="62" t="s">
        <v>25</v>
      </c>
      <c r="C11" s="83">
        <f>C6+C8+C10</f>
        <v>3</v>
      </c>
      <c r="D11" s="107">
        <f>SUM(D5:D10)</f>
        <v>0</v>
      </c>
      <c r="F11" s="25"/>
    </row>
  </sheetData>
  <sheetProtection algorithmName="SHA-512" hashValue="Z89cVOSBGFUETY36e7wfeTVDQvSC3KjRrlslUHQLnldCFewxZaw2ZWYe+7rElwjcMXkGZZtY4pTIU5T/UzKbHA==" saltValue="/XrrySW1/LEbotAixOjLSg==" spinCount="100000" sheet="1" objects="1" scenarios="1"/>
  <protectedRanges>
    <protectedRange sqref="D1:D10" name="Диапазон1"/>
  </protectedRanges>
  <mergeCells count="10">
    <mergeCell ref="A9:A10"/>
    <mergeCell ref="D1:D4"/>
    <mergeCell ref="D5:D6"/>
    <mergeCell ref="D7:D8"/>
    <mergeCell ref="D9:D10"/>
    <mergeCell ref="A1:C1"/>
    <mergeCell ref="A2:C2"/>
    <mergeCell ref="A3:C3"/>
    <mergeCell ref="A5:A6"/>
    <mergeCell ref="A7:A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DFCDC-AD66-4F3D-9583-D5BD437FB62B}">
  <sheetPr>
    <tabColor theme="2" tint="-0.249977111117893"/>
  </sheetPr>
  <dimension ref="A1:F9"/>
  <sheetViews>
    <sheetView workbookViewId="0">
      <selection activeCell="A3" sqref="A3:C3"/>
    </sheetView>
  </sheetViews>
  <sheetFormatPr defaultRowHeight="15" x14ac:dyDescent="0.25"/>
  <cols>
    <col min="1" max="1" width="64.28515625" customWidth="1"/>
    <col min="2" max="2" width="54.42578125" customWidth="1"/>
    <col min="3" max="3" width="26.5703125" customWidth="1"/>
    <col min="4" max="4" width="19.140625" customWidth="1"/>
    <col min="6" max="6" width="71.42578125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20.25" x14ac:dyDescent="0.25">
      <c r="A2" s="226" t="s">
        <v>341</v>
      </c>
      <c r="B2" s="227"/>
      <c r="C2" s="228"/>
      <c r="D2" s="146"/>
      <c r="F2" s="25"/>
    </row>
    <row r="3" spans="1:6" ht="21" thickBot="1" x14ac:dyDescent="0.3">
      <c r="A3" s="241" t="s">
        <v>410</v>
      </c>
      <c r="B3" s="242"/>
      <c r="C3" s="243"/>
      <c r="D3" s="146"/>
      <c r="F3" s="25"/>
    </row>
    <row r="4" spans="1:6" ht="15.75" thickBot="1" x14ac:dyDescent="0.3">
      <c r="A4" s="79" t="s">
        <v>0</v>
      </c>
      <c r="B4" s="80" t="s">
        <v>1</v>
      </c>
      <c r="C4" s="81" t="s">
        <v>2</v>
      </c>
      <c r="D4" s="179"/>
      <c r="F4" s="25"/>
    </row>
    <row r="5" spans="1:6" x14ac:dyDescent="0.25">
      <c r="A5" s="240" t="s">
        <v>367</v>
      </c>
      <c r="B5" s="38" t="s">
        <v>32</v>
      </c>
      <c r="C5" s="39">
        <v>0</v>
      </c>
      <c r="D5" s="244"/>
      <c r="F5" s="25"/>
    </row>
    <row r="6" spans="1:6" ht="48.75" customHeight="1" thickBot="1" x14ac:dyDescent="0.3">
      <c r="A6" s="159"/>
      <c r="B6" s="7" t="s">
        <v>33</v>
      </c>
      <c r="C6" s="9">
        <v>1</v>
      </c>
      <c r="D6" s="245"/>
      <c r="F6" s="25"/>
    </row>
    <row r="7" spans="1:6" x14ac:dyDescent="0.25">
      <c r="A7" s="157" t="s">
        <v>368</v>
      </c>
      <c r="B7" s="3" t="s">
        <v>32</v>
      </c>
      <c r="C7" s="8">
        <v>0</v>
      </c>
      <c r="D7" s="244"/>
      <c r="F7" s="26" t="s">
        <v>488</v>
      </c>
    </row>
    <row r="8" spans="1:6" ht="54" customHeight="1" thickBot="1" x14ac:dyDescent="0.3">
      <c r="A8" s="159"/>
      <c r="B8" s="7" t="s">
        <v>33</v>
      </c>
      <c r="C8" s="9">
        <v>1</v>
      </c>
      <c r="D8" s="245"/>
      <c r="F8" s="25"/>
    </row>
    <row r="9" spans="1:6" ht="15.75" thickBot="1" x14ac:dyDescent="0.3">
      <c r="A9" s="77"/>
      <c r="B9" s="62" t="s">
        <v>25</v>
      </c>
      <c r="C9" s="83">
        <f>C6+C8</f>
        <v>2</v>
      </c>
      <c r="D9" s="108">
        <f>SUM(D5:D8)</f>
        <v>0</v>
      </c>
      <c r="F9" s="25"/>
    </row>
  </sheetData>
  <sheetProtection algorithmName="SHA-512" hashValue="0JEuFKwgs4zRF3kaIpajWCPF+79RoTu/Nv6RAPh144Vv6kRFIz+0HgQ3P2D+GGoZn27mRa4hT5aN1QnoLa9JxA==" saltValue="3AzocN7yY2knVoUFlciuPw==" spinCount="100000" sheet="1" objects="1" scenarios="1"/>
  <protectedRanges>
    <protectedRange sqref="D1:D8" name="Диапазон1"/>
  </protectedRanges>
  <mergeCells count="8">
    <mergeCell ref="D1:D4"/>
    <mergeCell ref="D5:D6"/>
    <mergeCell ref="D7:D8"/>
    <mergeCell ref="A5:A6"/>
    <mergeCell ref="A7:A8"/>
    <mergeCell ref="A1:C1"/>
    <mergeCell ref="A2:C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70E3A-71A2-4D11-A78B-D35A21F4C652}">
  <sheetPr>
    <tabColor rgb="FFFF0000"/>
  </sheetPr>
  <dimension ref="A1:D48"/>
  <sheetViews>
    <sheetView workbookViewId="0">
      <selection activeCell="B12" sqref="B12"/>
    </sheetView>
  </sheetViews>
  <sheetFormatPr defaultRowHeight="15" x14ac:dyDescent="0.25"/>
  <cols>
    <col min="1" max="1" width="51.85546875" customWidth="1"/>
    <col min="2" max="2" width="58.7109375" customWidth="1"/>
    <col min="3" max="3" width="52.7109375" customWidth="1"/>
    <col min="4" max="4" width="51.85546875" customWidth="1"/>
  </cols>
  <sheetData>
    <row r="1" spans="1:4" ht="33" customHeight="1" thickBot="1" x14ac:dyDescent="0.3">
      <c r="A1" s="248" t="s">
        <v>411</v>
      </c>
      <c r="B1" s="248"/>
      <c r="C1" s="248"/>
      <c r="D1" s="248"/>
    </row>
    <row r="2" spans="1:4" x14ac:dyDescent="0.25">
      <c r="A2" s="86" t="s">
        <v>370</v>
      </c>
      <c r="B2" s="86" t="s">
        <v>371</v>
      </c>
      <c r="C2" s="86" t="s">
        <v>372</v>
      </c>
      <c r="D2" s="90" t="s">
        <v>373</v>
      </c>
    </row>
    <row r="3" spans="1:4" x14ac:dyDescent="0.25">
      <c r="A3" s="87" t="s">
        <v>374</v>
      </c>
      <c r="B3" s="88" t="s">
        <v>375</v>
      </c>
      <c r="C3" s="88" t="s">
        <v>376</v>
      </c>
      <c r="D3" s="89" t="s">
        <v>377</v>
      </c>
    </row>
    <row r="4" spans="1:4" x14ac:dyDescent="0.25">
      <c r="A4" s="87" t="s">
        <v>378</v>
      </c>
      <c r="B4" s="88" t="s">
        <v>379</v>
      </c>
      <c r="C4" s="88" t="s">
        <v>380</v>
      </c>
      <c r="D4" s="89" t="s">
        <v>381</v>
      </c>
    </row>
    <row r="5" spans="1:4" x14ac:dyDescent="0.25">
      <c r="A5" s="87" t="s">
        <v>382</v>
      </c>
      <c r="B5" s="88" t="s">
        <v>383</v>
      </c>
      <c r="C5" s="88" t="s">
        <v>384</v>
      </c>
      <c r="D5" s="89" t="s">
        <v>385</v>
      </c>
    </row>
    <row r="6" spans="1:4" x14ac:dyDescent="0.25">
      <c r="A6" s="87" t="s">
        <v>386</v>
      </c>
      <c r="B6" s="88" t="s">
        <v>387</v>
      </c>
      <c r="C6" s="88" t="s">
        <v>388</v>
      </c>
      <c r="D6" s="89" t="s">
        <v>381</v>
      </c>
    </row>
    <row r="7" spans="1:4" x14ac:dyDescent="0.25">
      <c r="A7" s="87" t="s">
        <v>389</v>
      </c>
      <c r="B7" s="88" t="s">
        <v>390</v>
      </c>
      <c r="C7" s="88" t="s">
        <v>391</v>
      </c>
      <c r="D7" s="89" t="s">
        <v>392</v>
      </c>
    </row>
    <row r="8" spans="1:4" x14ac:dyDescent="0.25">
      <c r="A8" s="87" t="s">
        <v>393</v>
      </c>
      <c r="B8" s="88" t="s">
        <v>394</v>
      </c>
      <c r="C8" s="88" t="s">
        <v>395</v>
      </c>
      <c r="D8" s="89" t="s">
        <v>396</v>
      </c>
    </row>
    <row r="9" spans="1:4" x14ac:dyDescent="0.25">
      <c r="A9" s="87" t="s">
        <v>397</v>
      </c>
      <c r="B9" s="88" t="s">
        <v>398</v>
      </c>
      <c r="C9" s="88" t="s">
        <v>399</v>
      </c>
      <c r="D9" s="89" t="s">
        <v>400</v>
      </c>
    </row>
    <row r="10" spans="1:4" x14ac:dyDescent="0.25">
      <c r="A10" s="87" t="s">
        <v>401</v>
      </c>
      <c r="B10" s="88" t="s">
        <v>402</v>
      </c>
      <c r="C10" s="88" t="s">
        <v>403</v>
      </c>
      <c r="D10" s="89" t="s">
        <v>388</v>
      </c>
    </row>
    <row r="11" spans="1:4" x14ac:dyDescent="0.25">
      <c r="A11" s="252" t="s">
        <v>404</v>
      </c>
      <c r="B11" s="95" t="s">
        <v>405</v>
      </c>
      <c r="C11" s="95" t="s">
        <v>406</v>
      </c>
      <c r="D11" s="96" t="s">
        <v>407</v>
      </c>
    </row>
    <row r="12" spans="1:4" ht="86.25" thickBot="1" x14ac:dyDescent="0.3">
      <c r="A12" s="253"/>
      <c r="B12" s="97" t="s">
        <v>416</v>
      </c>
      <c r="C12" s="97" t="s">
        <v>415</v>
      </c>
      <c r="D12" s="98" t="s">
        <v>417</v>
      </c>
    </row>
    <row r="14" spans="1:4" ht="15.75" thickBot="1" x14ac:dyDescent="0.3"/>
    <row r="15" spans="1:4" ht="20.25" x14ac:dyDescent="0.25">
      <c r="A15" s="84" t="s">
        <v>419</v>
      </c>
      <c r="B15" s="85" t="s">
        <v>412</v>
      </c>
      <c r="C15" s="84" t="s">
        <v>420</v>
      </c>
      <c r="D15" s="85" t="s">
        <v>412</v>
      </c>
    </row>
    <row r="16" spans="1:4" ht="39" customHeight="1" x14ac:dyDescent="0.25">
      <c r="A16" s="249" t="s">
        <v>374</v>
      </c>
      <c r="B16" s="250"/>
      <c r="C16" s="249" t="s">
        <v>378</v>
      </c>
      <c r="D16" s="250"/>
    </row>
    <row r="17" spans="1:4" x14ac:dyDescent="0.25">
      <c r="A17" s="16" t="s">
        <v>4</v>
      </c>
      <c r="B17" s="10">
        <v>11</v>
      </c>
      <c r="C17" s="16" t="s">
        <v>131</v>
      </c>
      <c r="D17" s="10">
        <v>7</v>
      </c>
    </row>
    <row r="18" spans="1:4" ht="30.75" thickBot="1" x14ac:dyDescent="0.3">
      <c r="A18" s="16" t="s">
        <v>35</v>
      </c>
      <c r="B18" s="10">
        <v>8</v>
      </c>
      <c r="C18" s="17" t="s">
        <v>143</v>
      </c>
      <c r="D18" s="9">
        <v>15</v>
      </c>
    </row>
    <row r="19" spans="1:4" ht="30.75" thickBot="1" x14ac:dyDescent="0.3">
      <c r="A19" s="16" t="s">
        <v>56</v>
      </c>
      <c r="B19" s="10">
        <v>10</v>
      </c>
      <c r="C19" s="102" t="s">
        <v>413</v>
      </c>
      <c r="D19" s="101">
        <f>SUM(D17:D18)</f>
        <v>22</v>
      </c>
    </row>
    <row r="20" spans="1:4" ht="49.5" customHeight="1" thickBot="1" x14ac:dyDescent="0.3">
      <c r="A20" s="17" t="s">
        <v>85</v>
      </c>
      <c r="B20" s="9">
        <v>24</v>
      </c>
      <c r="C20" s="251" t="s">
        <v>386</v>
      </c>
      <c r="D20" s="166"/>
    </row>
    <row r="21" spans="1:4" ht="15.75" thickBot="1" x14ac:dyDescent="0.3">
      <c r="A21" s="100" t="s">
        <v>413</v>
      </c>
      <c r="B21" s="101">
        <f>SUM(B17:B20)</f>
        <v>53</v>
      </c>
      <c r="C21" s="4" t="s">
        <v>215</v>
      </c>
      <c r="D21" s="10">
        <v>15</v>
      </c>
    </row>
    <row r="22" spans="1:4" ht="15.75" thickBot="1" x14ac:dyDescent="0.3">
      <c r="A22" s="251" t="s">
        <v>382</v>
      </c>
      <c r="B22" s="166"/>
      <c r="C22" s="6" t="s">
        <v>232</v>
      </c>
      <c r="D22" s="9">
        <v>7</v>
      </c>
    </row>
    <row r="23" spans="1:4" ht="15.75" thickBot="1" x14ac:dyDescent="0.3">
      <c r="A23" s="4" t="s">
        <v>169</v>
      </c>
      <c r="B23" s="10">
        <v>17</v>
      </c>
      <c r="C23" s="100" t="s">
        <v>413</v>
      </c>
      <c r="D23" s="101">
        <f>SUM(D21:D22)</f>
        <v>22</v>
      </c>
    </row>
    <row r="24" spans="1:4" ht="15.75" thickBot="1" x14ac:dyDescent="0.3">
      <c r="A24" s="6" t="s">
        <v>195</v>
      </c>
      <c r="B24" s="9">
        <v>12</v>
      </c>
      <c r="C24" s="254" t="s">
        <v>389</v>
      </c>
      <c r="D24" s="255"/>
    </row>
    <row r="25" spans="1:4" ht="15.75" thickBot="1" x14ac:dyDescent="0.3">
      <c r="A25" s="100" t="s">
        <v>413</v>
      </c>
      <c r="B25" s="101">
        <f>B23+B24</f>
        <v>29</v>
      </c>
      <c r="C25" s="82" t="s">
        <v>243</v>
      </c>
      <c r="D25" s="101">
        <v>14</v>
      </c>
    </row>
    <row r="26" spans="1:4" ht="15.75" thickBot="1" x14ac:dyDescent="0.3">
      <c r="C26" s="31"/>
      <c r="D26" s="31"/>
    </row>
    <row r="27" spans="1:4" ht="20.25" x14ac:dyDescent="0.25">
      <c r="A27" s="84" t="s">
        <v>418</v>
      </c>
      <c r="B27" s="92" t="s">
        <v>412</v>
      </c>
      <c r="C27" s="84" t="s">
        <v>418</v>
      </c>
      <c r="D27" s="85" t="s">
        <v>412</v>
      </c>
    </row>
    <row r="28" spans="1:4" x14ac:dyDescent="0.25">
      <c r="A28" s="256" t="s">
        <v>393</v>
      </c>
      <c r="B28" s="257"/>
      <c r="C28" s="256" t="s">
        <v>401</v>
      </c>
      <c r="D28" s="260"/>
    </row>
    <row r="29" spans="1:4" x14ac:dyDescent="0.25">
      <c r="A29" s="32" t="s">
        <v>261</v>
      </c>
      <c r="B29" s="93">
        <v>2</v>
      </c>
      <c r="C29" s="32" t="s">
        <v>408</v>
      </c>
      <c r="D29" s="10">
        <v>14</v>
      </c>
    </row>
    <row r="30" spans="1:4" ht="30" x14ac:dyDescent="0.25">
      <c r="A30" s="32" t="s">
        <v>268</v>
      </c>
      <c r="B30" s="94">
        <v>9</v>
      </c>
      <c r="C30" s="32" t="s">
        <v>422</v>
      </c>
      <c r="D30" s="10">
        <v>2</v>
      </c>
    </row>
    <row r="31" spans="1:4" x14ac:dyDescent="0.25">
      <c r="A31" s="32" t="s">
        <v>283</v>
      </c>
      <c r="B31" s="94">
        <v>21</v>
      </c>
      <c r="C31" s="32" t="s">
        <v>421</v>
      </c>
      <c r="D31" s="10">
        <v>1</v>
      </c>
    </row>
    <row r="32" spans="1:4" ht="15.75" thickBot="1" x14ac:dyDescent="0.3">
      <c r="A32" s="103" t="s">
        <v>413</v>
      </c>
      <c r="B32" s="99">
        <f>SUM(B29:B31)</f>
        <v>32</v>
      </c>
      <c r="C32" s="33" t="s">
        <v>410</v>
      </c>
      <c r="D32" s="9">
        <v>2</v>
      </c>
    </row>
    <row r="33" spans="1:4" ht="15.75" thickBot="1" x14ac:dyDescent="0.3">
      <c r="A33" s="258" t="s">
        <v>397</v>
      </c>
      <c r="B33" s="259"/>
      <c r="C33" s="100" t="s">
        <v>413</v>
      </c>
      <c r="D33" s="101">
        <f>SUM(D29:D32)</f>
        <v>19</v>
      </c>
    </row>
    <row r="34" spans="1:4" ht="30.75" thickBot="1" x14ac:dyDescent="0.3">
      <c r="A34" s="58" t="s">
        <v>312</v>
      </c>
      <c r="B34" s="91">
        <v>19</v>
      </c>
      <c r="C34" s="31"/>
      <c r="D34" s="31"/>
    </row>
    <row r="35" spans="1:4" x14ac:dyDescent="0.25">
      <c r="A35" s="31"/>
      <c r="B35" s="31"/>
      <c r="C35" s="31"/>
      <c r="D35" s="31"/>
    </row>
    <row r="36" spans="1:4" ht="18.75" x14ac:dyDescent="0.3">
      <c r="A36" s="261" t="s">
        <v>497</v>
      </c>
      <c r="B36" s="261"/>
      <c r="C36" s="261"/>
      <c r="D36" s="261"/>
    </row>
    <row r="37" spans="1:4" ht="41.25" customHeight="1" x14ac:dyDescent="0.25">
      <c r="A37" s="247" t="s">
        <v>423</v>
      </c>
      <c r="B37" s="247"/>
      <c r="C37" s="247"/>
      <c r="D37" s="247"/>
    </row>
    <row r="38" spans="1:4" x14ac:dyDescent="0.25">
      <c r="A38" s="31"/>
      <c r="B38" s="31"/>
      <c r="C38" s="31"/>
      <c r="D38" s="31"/>
    </row>
    <row r="39" spans="1:4" x14ac:dyDescent="0.25">
      <c r="A39" s="31"/>
      <c r="B39" s="31"/>
      <c r="C39" s="31"/>
      <c r="D39" s="31"/>
    </row>
    <row r="40" spans="1:4" x14ac:dyDescent="0.25">
      <c r="A40" s="31"/>
      <c r="B40" s="31"/>
      <c r="C40" s="31"/>
      <c r="D40" s="31"/>
    </row>
    <row r="41" spans="1:4" x14ac:dyDescent="0.25">
      <c r="A41" s="31"/>
      <c r="B41" s="31"/>
      <c r="C41" s="31"/>
      <c r="D41" s="31"/>
    </row>
    <row r="42" spans="1:4" x14ac:dyDescent="0.25">
      <c r="A42" s="31"/>
      <c r="B42" s="31"/>
      <c r="C42" s="31"/>
      <c r="D42" s="31"/>
    </row>
    <row r="43" spans="1:4" x14ac:dyDescent="0.25">
      <c r="A43" s="31"/>
      <c r="B43" s="31"/>
      <c r="C43" s="31"/>
      <c r="D43" s="31"/>
    </row>
    <row r="44" spans="1:4" x14ac:dyDescent="0.25">
      <c r="A44" s="31"/>
      <c r="B44" s="31"/>
      <c r="C44" s="31"/>
      <c r="D44" s="31"/>
    </row>
    <row r="45" spans="1:4" x14ac:dyDescent="0.25">
      <c r="A45" s="31"/>
      <c r="B45" s="31"/>
      <c r="C45" s="31"/>
      <c r="D45" s="31"/>
    </row>
    <row r="46" spans="1:4" x14ac:dyDescent="0.25">
      <c r="A46" s="31"/>
      <c r="B46" s="31"/>
      <c r="C46" s="31"/>
      <c r="D46" s="31"/>
    </row>
    <row r="47" spans="1:4" x14ac:dyDescent="0.25">
      <c r="A47" s="31"/>
      <c r="B47" s="31"/>
      <c r="C47" s="31"/>
      <c r="D47" s="31"/>
    </row>
    <row r="48" spans="1:4" x14ac:dyDescent="0.25">
      <c r="A48" s="31"/>
      <c r="B48" s="31"/>
      <c r="C48" s="31"/>
      <c r="D48" s="31"/>
    </row>
  </sheetData>
  <sheetProtection algorithmName="SHA-512" hashValue="8FBQZx+CBWHuQ65tqjmJjSp9N832hDos5WaSFPE2m+scVRMOjsSWm0URfaZjv7dWLaAnJSAsT3JxbzNKDz15vg==" saltValue="Tov8iwB1GKIlZ0AYl2Am5g==" spinCount="100000" sheet="1" objects="1" scenarios="1"/>
  <mergeCells count="12">
    <mergeCell ref="A37:D37"/>
    <mergeCell ref="A1:D1"/>
    <mergeCell ref="A16:B16"/>
    <mergeCell ref="C16:D16"/>
    <mergeCell ref="C20:D20"/>
    <mergeCell ref="A22:B22"/>
    <mergeCell ref="A11:A12"/>
    <mergeCell ref="C24:D24"/>
    <mergeCell ref="A28:B28"/>
    <mergeCell ref="A33:B33"/>
    <mergeCell ref="C28:D28"/>
    <mergeCell ref="A36:D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927A-D600-444D-8DB6-79E317FFEBA3}">
  <sheetPr>
    <tabColor theme="9" tint="0.59999389629810485"/>
  </sheetPr>
  <dimension ref="A1:F22"/>
  <sheetViews>
    <sheetView topLeftCell="A16" workbookViewId="0">
      <selection activeCell="A3" sqref="A3:C3"/>
    </sheetView>
  </sheetViews>
  <sheetFormatPr defaultRowHeight="15" x14ac:dyDescent="0.25"/>
  <cols>
    <col min="1" max="1" width="75.28515625" customWidth="1"/>
    <col min="2" max="2" width="67.7109375" customWidth="1"/>
    <col min="3" max="3" width="17.42578125" customWidth="1"/>
    <col min="4" max="4" width="20" customWidth="1"/>
    <col min="6" max="6" width="63.7109375" customWidth="1"/>
  </cols>
  <sheetData>
    <row r="1" spans="1:6" x14ac:dyDescent="0.25">
      <c r="A1" s="140" t="s">
        <v>18</v>
      </c>
      <c r="B1" s="141"/>
      <c r="C1" s="142"/>
      <c r="D1" s="145" t="s">
        <v>496</v>
      </c>
    </row>
    <row r="2" spans="1:6" x14ac:dyDescent="0.25">
      <c r="A2" s="160" t="s">
        <v>3</v>
      </c>
      <c r="B2" s="161"/>
      <c r="C2" s="162"/>
      <c r="D2" s="146"/>
    </row>
    <row r="3" spans="1:6" ht="25.5" customHeight="1" thickBot="1" x14ac:dyDescent="0.3">
      <c r="A3" s="171" t="s">
        <v>35</v>
      </c>
      <c r="B3" s="172"/>
      <c r="C3" s="173"/>
      <c r="D3" s="146"/>
    </row>
    <row r="4" spans="1:6" ht="32.25" customHeight="1" thickBot="1" x14ac:dyDescent="0.3">
      <c r="A4" s="21" t="s">
        <v>0</v>
      </c>
      <c r="B4" s="22" t="s">
        <v>1</v>
      </c>
      <c r="C4" s="106" t="s">
        <v>2</v>
      </c>
      <c r="D4" s="179"/>
      <c r="F4" s="24" t="s">
        <v>26</v>
      </c>
    </row>
    <row r="5" spans="1:6" x14ac:dyDescent="0.25">
      <c r="A5" s="157" t="s">
        <v>36</v>
      </c>
      <c r="B5" s="164" t="s">
        <v>32</v>
      </c>
      <c r="C5" s="166">
        <v>0</v>
      </c>
      <c r="D5" s="176"/>
      <c r="F5" s="25"/>
    </row>
    <row r="6" spans="1:6" x14ac:dyDescent="0.25">
      <c r="A6" s="174"/>
      <c r="B6" s="165"/>
      <c r="C6" s="167"/>
      <c r="D6" s="178"/>
      <c r="F6" s="25"/>
    </row>
    <row r="7" spans="1:6" x14ac:dyDescent="0.25">
      <c r="A7" s="174"/>
      <c r="B7" s="165"/>
      <c r="C7" s="167"/>
      <c r="D7" s="178"/>
      <c r="F7" s="25"/>
    </row>
    <row r="8" spans="1:6" ht="63" customHeight="1" thickBot="1" x14ac:dyDescent="0.3">
      <c r="A8" s="175"/>
      <c r="B8" s="7" t="s">
        <v>37</v>
      </c>
      <c r="C8" s="9">
        <v>1</v>
      </c>
      <c r="D8" s="177"/>
      <c r="F8" s="25"/>
    </row>
    <row r="9" spans="1:6" ht="24.75" customHeight="1" x14ac:dyDescent="0.25">
      <c r="A9" s="143" t="s">
        <v>38</v>
      </c>
      <c r="B9" s="3" t="s">
        <v>32</v>
      </c>
      <c r="C9" s="8">
        <v>0</v>
      </c>
      <c r="D9" s="176"/>
      <c r="F9" s="26" t="s">
        <v>54</v>
      </c>
    </row>
    <row r="10" spans="1:6" ht="45.75" thickBot="1" x14ac:dyDescent="0.3">
      <c r="A10" s="144"/>
      <c r="B10" s="7" t="s">
        <v>39</v>
      </c>
      <c r="C10" s="9">
        <v>1</v>
      </c>
      <c r="D10" s="177"/>
      <c r="F10" s="26" t="s">
        <v>55</v>
      </c>
    </row>
    <row r="11" spans="1:6" ht="24" customHeight="1" x14ac:dyDescent="0.25">
      <c r="A11" s="143" t="s">
        <v>40</v>
      </c>
      <c r="B11" s="3" t="s">
        <v>32</v>
      </c>
      <c r="C11" s="8">
        <v>0</v>
      </c>
      <c r="D11" s="176"/>
      <c r="F11" s="25"/>
    </row>
    <row r="12" spans="1:6" ht="49.5" customHeight="1" thickBot="1" x14ac:dyDescent="0.3">
      <c r="A12" s="163"/>
      <c r="B12" s="7" t="s">
        <v>33</v>
      </c>
      <c r="C12" s="9">
        <v>1</v>
      </c>
      <c r="D12" s="177"/>
      <c r="F12" s="25"/>
    </row>
    <row r="13" spans="1:6" ht="44.25" x14ac:dyDescent="0.25">
      <c r="A13" s="143" t="s">
        <v>41</v>
      </c>
      <c r="B13" s="3" t="s">
        <v>42</v>
      </c>
      <c r="C13" s="8">
        <v>0</v>
      </c>
      <c r="D13" s="176"/>
      <c r="F13" s="25"/>
    </row>
    <row r="14" spans="1:6" ht="45" thickBot="1" x14ac:dyDescent="0.3">
      <c r="A14" s="163"/>
      <c r="B14" s="7" t="s">
        <v>43</v>
      </c>
      <c r="C14" s="9">
        <v>1</v>
      </c>
      <c r="D14" s="177"/>
      <c r="F14" s="25"/>
    </row>
    <row r="15" spans="1:6" ht="30" x14ac:dyDescent="0.25">
      <c r="A15" s="143" t="s">
        <v>44</v>
      </c>
      <c r="B15" s="3" t="s">
        <v>45</v>
      </c>
      <c r="C15" s="8">
        <v>0</v>
      </c>
      <c r="D15" s="176"/>
      <c r="F15" s="25"/>
    </row>
    <row r="16" spans="1:6" ht="44.25" x14ac:dyDescent="0.25">
      <c r="A16" s="168"/>
      <c r="B16" s="2" t="s">
        <v>46</v>
      </c>
      <c r="C16" s="10">
        <v>1</v>
      </c>
      <c r="D16" s="178"/>
      <c r="F16" s="25"/>
    </row>
    <row r="17" spans="1:6" ht="45" thickBot="1" x14ac:dyDescent="0.3">
      <c r="A17" s="169"/>
      <c r="B17" s="7" t="s">
        <v>47</v>
      </c>
      <c r="C17" s="9">
        <v>2</v>
      </c>
      <c r="D17" s="177"/>
      <c r="F17" s="25"/>
    </row>
    <row r="18" spans="1:6" ht="30" x14ac:dyDescent="0.25">
      <c r="A18" s="143" t="s">
        <v>48</v>
      </c>
      <c r="B18" s="3" t="s">
        <v>49</v>
      </c>
      <c r="C18" s="8">
        <v>0</v>
      </c>
      <c r="D18" s="176"/>
      <c r="F18" s="25"/>
    </row>
    <row r="19" spans="1:6" ht="30.75" thickBot="1" x14ac:dyDescent="0.3">
      <c r="A19" s="163"/>
      <c r="B19" s="7" t="s">
        <v>50</v>
      </c>
      <c r="C19" s="9">
        <v>1</v>
      </c>
      <c r="D19" s="177"/>
      <c r="F19" s="25"/>
    </row>
    <row r="20" spans="1:6" ht="30" x14ac:dyDescent="0.25">
      <c r="A20" s="143" t="s">
        <v>51</v>
      </c>
      <c r="B20" s="3" t="s">
        <v>52</v>
      </c>
      <c r="C20" s="8">
        <v>0</v>
      </c>
      <c r="D20" s="176"/>
      <c r="F20" s="25"/>
    </row>
    <row r="21" spans="1:6" ht="30.75" thickBot="1" x14ac:dyDescent="0.3">
      <c r="A21" s="170"/>
      <c r="B21" s="5" t="s">
        <v>34</v>
      </c>
      <c r="C21" s="11">
        <v>1</v>
      </c>
      <c r="D21" s="177"/>
      <c r="F21" s="25"/>
    </row>
    <row r="22" spans="1:6" ht="22.5" customHeight="1" thickBot="1" x14ac:dyDescent="0.3">
      <c r="A22" s="23"/>
      <c r="B22" s="12" t="s">
        <v>25</v>
      </c>
      <c r="C22" s="19">
        <f>C8+C10+C12+C14+C17+C19+C21</f>
        <v>8</v>
      </c>
      <c r="D22" s="19">
        <f>IF(OR(D5=0,D9=0),0,SUM(D5:D20))</f>
        <v>0</v>
      </c>
      <c r="F22" s="25"/>
    </row>
  </sheetData>
  <sheetProtection algorithmName="SHA-512" hashValue="m/dzFbWjhBSwdqheTY49+m9zHeQ43+RS4COVrm+vkacsMrf4wPoQgU11nxsa9tQM+kLfW2VnrkIXCybj9ch9PQ==" saltValue="P1KkcxTfkurMBHV4/GYB5Q==" spinCount="100000" sheet="1" objects="1" scenarios="1"/>
  <protectedRanges>
    <protectedRange sqref="D1:D21" name="Диапазон2"/>
  </protectedRanges>
  <mergeCells count="20">
    <mergeCell ref="D13:D14"/>
    <mergeCell ref="D15:D17"/>
    <mergeCell ref="D18:D19"/>
    <mergeCell ref="D20:D21"/>
    <mergeCell ref="D1:D4"/>
    <mergeCell ref="D5:D8"/>
    <mergeCell ref="D9:D10"/>
    <mergeCell ref="D11:D12"/>
    <mergeCell ref="A13:A14"/>
    <mergeCell ref="A15:A17"/>
    <mergeCell ref="A18:A19"/>
    <mergeCell ref="A20:A21"/>
    <mergeCell ref="A3:C3"/>
    <mergeCell ref="A5:A8"/>
    <mergeCell ref="A2:C2"/>
    <mergeCell ref="A1:C1"/>
    <mergeCell ref="A11:A12"/>
    <mergeCell ref="B5:B7"/>
    <mergeCell ref="C5:C7"/>
    <mergeCell ref="A9:A1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E7125-CFAD-46CF-9938-D1D449EC6CDF}">
  <sheetPr>
    <tabColor rgb="FFFFFF00"/>
  </sheetPr>
  <dimension ref="A1:B28"/>
  <sheetViews>
    <sheetView workbookViewId="0">
      <selection activeCell="E13" sqref="E13"/>
    </sheetView>
  </sheetViews>
  <sheetFormatPr defaultRowHeight="15" x14ac:dyDescent="0.25"/>
  <cols>
    <col min="1" max="1" width="85.85546875" style="31" bestFit="1" customWidth="1"/>
    <col min="2" max="2" width="29.28515625" style="41" customWidth="1"/>
    <col min="5" max="5" width="10" bestFit="1" customWidth="1"/>
  </cols>
  <sheetData>
    <row r="1" spans="1:2" ht="15.75" thickBot="1" x14ac:dyDescent="0.3">
      <c r="A1" s="113"/>
      <c r="B1" s="124" t="s">
        <v>501</v>
      </c>
    </row>
    <row r="2" spans="1:2" ht="19.5" thickBot="1" x14ac:dyDescent="0.3">
      <c r="A2" s="123" t="s">
        <v>3</v>
      </c>
      <c r="B2" s="129">
        <f>SUM(B3:B6)</f>
        <v>0</v>
      </c>
    </row>
    <row r="3" spans="1:2" x14ac:dyDescent="0.25">
      <c r="A3" s="114" t="s">
        <v>4</v>
      </c>
      <c r="B3" s="125">
        <f>'образовательный процесс'!D22</f>
        <v>0</v>
      </c>
    </row>
    <row r="4" spans="1:2" x14ac:dyDescent="0.25">
      <c r="A4" s="112" t="s">
        <v>35</v>
      </c>
      <c r="B4" s="126">
        <f>ВСОКО!D22</f>
        <v>0</v>
      </c>
    </row>
    <row r="5" spans="1:2" x14ac:dyDescent="0.25">
      <c r="A5" s="112" t="s">
        <v>56</v>
      </c>
      <c r="B5" s="126">
        <f>'образовательные интересы'!D19</f>
        <v>0</v>
      </c>
    </row>
    <row r="6" spans="1:2" ht="30.75" thickBot="1" x14ac:dyDescent="0.3">
      <c r="A6" s="113" t="s">
        <v>85</v>
      </c>
      <c r="B6" s="127">
        <f>'Инклюзивное образование'!D39</f>
        <v>0</v>
      </c>
    </row>
    <row r="7" spans="1:2" ht="19.5" thickBot="1" x14ac:dyDescent="0.3">
      <c r="A7" s="122" t="s">
        <v>130</v>
      </c>
      <c r="B7" s="130">
        <f>SUM(B8:B9)</f>
        <v>0</v>
      </c>
    </row>
    <row r="8" spans="1:2" x14ac:dyDescent="0.25">
      <c r="A8" s="114" t="s">
        <v>131</v>
      </c>
      <c r="B8" s="125">
        <f>'Здоровьесберегающая среда'!D16</f>
        <v>0</v>
      </c>
    </row>
    <row r="9" spans="1:2" ht="15.75" thickBot="1" x14ac:dyDescent="0.3">
      <c r="A9" s="113" t="s">
        <v>143</v>
      </c>
      <c r="B9" s="127">
        <f>'Физ-ра спорт'!D26</f>
        <v>0</v>
      </c>
    </row>
    <row r="10" spans="1:2" ht="19.5" thickBot="1" x14ac:dyDescent="0.3">
      <c r="A10" s="121" t="s">
        <v>170</v>
      </c>
      <c r="B10" s="131">
        <f>SUM(B11:B12)</f>
        <v>0</v>
      </c>
    </row>
    <row r="11" spans="1:2" x14ac:dyDescent="0.25">
      <c r="A11" s="114" t="s">
        <v>169</v>
      </c>
      <c r="B11" s="125">
        <f>'Развитие талантов'!D28</f>
        <v>0</v>
      </c>
    </row>
    <row r="12" spans="1:2" ht="15.75" thickBot="1" x14ac:dyDescent="0.3">
      <c r="A12" s="113" t="s">
        <v>195</v>
      </c>
      <c r="B12" s="127">
        <f>ШТО!D24</f>
        <v>0</v>
      </c>
    </row>
    <row r="13" spans="1:2" ht="19.5" thickBot="1" x14ac:dyDescent="0.3">
      <c r="A13" s="116" t="s">
        <v>214</v>
      </c>
      <c r="B13" s="132">
        <f>SUM(B14:B15)</f>
        <v>0</v>
      </c>
    </row>
    <row r="14" spans="1:2" x14ac:dyDescent="0.25">
      <c r="A14" s="114" t="s">
        <v>215</v>
      </c>
      <c r="B14" s="125">
        <f>'Воспитательная деятельность'!D27</f>
        <v>0</v>
      </c>
    </row>
    <row r="15" spans="1:2" ht="15.75" thickBot="1" x14ac:dyDescent="0.3">
      <c r="A15" s="113" t="s">
        <v>232</v>
      </c>
      <c r="B15" s="127">
        <f>'Самоуправление волонтерство'!D19</f>
        <v>0</v>
      </c>
    </row>
    <row r="16" spans="1:2" ht="19.5" thickBot="1" x14ac:dyDescent="0.3">
      <c r="A16" s="120" t="s">
        <v>414</v>
      </c>
      <c r="B16" s="133">
        <f>SUM(B17)</f>
        <v>0</v>
      </c>
    </row>
    <row r="17" spans="1:2" ht="15.75" thickBot="1" x14ac:dyDescent="0.3">
      <c r="A17" s="115" t="s">
        <v>243</v>
      </c>
      <c r="B17" s="128">
        <f>Профориентация!D33</f>
        <v>0</v>
      </c>
    </row>
    <row r="18" spans="1:2" ht="19.5" thickBot="1" x14ac:dyDescent="0.3">
      <c r="A18" s="119" t="s">
        <v>260</v>
      </c>
      <c r="B18" s="134">
        <f>SUM(B19:B21)</f>
        <v>0</v>
      </c>
    </row>
    <row r="19" spans="1:2" x14ac:dyDescent="0.25">
      <c r="A19" s="114" t="s">
        <v>261</v>
      </c>
      <c r="B19" s="125">
        <f>'Условия труда'!D9</f>
        <v>0</v>
      </c>
    </row>
    <row r="20" spans="1:2" x14ac:dyDescent="0.25">
      <c r="A20" s="112" t="s">
        <v>268</v>
      </c>
      <c r="B20" s="126">
        <f>'МС и наставничество'!D19</f>
        <v>0</v>
      </c>
    </row>
    <row r="21" spans="1:2" ht="15.75" thickBot="1" x14ac:dyDescent="0.3">
      <c r="A21" s="113" t="s">
        <v>283</v>
      </c>
      <c r="B21" s="127">
        <f>ПК!D34</f>
        <v>0</v>
      </c>
    </row>
    <row r="22" spans="1:2" ht="19.5" thickBot="1" x14ac:dyDescent="0.3">
      <c r="A22" s="118" t="s">
        <v>340</v>
      </c>
      <c r="B22" s="135">
        <f>SUM(B23)</f>
        <v>0</v>
      </c>
    </row>
    <row r="23" spans="1:2" ht="15.75" thickBot="1" x14ac:dyDescent="0.3">
      <c r="A23" s="115" t="s">
        <v>312</v>
      </c>
      <c r="B23" s="128">
        <f>П_ПС!D39</f>
        <v>0</v>
      </c>
    </row>
    <row r="24" spans="1:2" ht="19.5" thickBot="1" x14ac:dyDescent="0.3">
      <c r="A24" s="117" t="s">
        <v>341</v>
      </c>
      <c r="B24" s="136">
        <f>SUM(B25:B27)</f>
        <v>0</v>
      </c>
    </row>
    <row r="25" spans="1:2" x14ac:dyDescent="0.25">
      <c r="A25" s="114" t="s">
        <v>408</v>
      </c>
      <c r="B25" s="125">
        <f>ЦОС!D26</f>
        <v>0</v>
      </c>
    </row>
    <row r="26" spans="1:2" x14ac:dyDescent="0.25">
      <c r="A26" s="112" t="s">
        <v>409</v>
      </c>
      <c r="B26" s="126">
        <f>'Пространство и ШПД'!D11</f>
        <v>0</v>
      </c>
    </row>
    <row r="27" spans="1:2" ht="15.75" thickBot="1" x14ac:dyDescent="0.3">
      <c r="A27" s="112" t="s">
        <v>410</v>
      </c>
      <c r="B27" s="127">
        <f>ГОУ!D9</f>
        <v>0</v>
      </c>
    </row>
    <row r="28" spans="1:2" ht="21.75" thickBot="1" x14ac:dyDescent="0.3">
      <c r="B28" s="137">
        <f>B2+B7+B10+B13+B16+B18+B22+B24</f>
        <v>0</v>
      </c>
    </row>
  </sheetData>
  <sheetProtection algorithmName="SHA-512" hashValue="MOWU4GgM2q0RTniDnFzgmaWBB+ncmwZFdBWaC6Rx0wkZH4d87xnEvO7w3Gh8KwoAtQXeCYjJ7VGi/ihiF2qD9g==" saltValue="4qXxLDJGRqvfKqqQEC6R3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DA48C-056F-4D0A-9AF1-DD419F73BAA8}">
  <sheetPr>
    <tabColor theme="9" tint="0.59999389629810485"/>
  </sheetPr>
  <dimension ref="A1:H19"/>
  <sheetViews>
    <sheetView workbookViewId="0">
      <selection activeCell="A3" sqref="A3:C3"/>
    </sheetView>
  </sheetViews>
  <sheetFormatPr defaultRowHeight="15" x14ac:dyDescent="0.25"/>
  <cols>
    <col min="1" max="1" width="81.85546875" customWidth="1"/>
    <col min="2" max="2" width="75.85546875" customWidth="1"/>
    <col min="3" max="3" width="15.140625" customWidth="1"/>
    <col min="4" max="4" width="19.5703125" customWidth="1"/>
    <col min="7" max="7" width="62.28515625" customWidth="1"/>
  </cols>
  <sheetData>
    <row r="1" spans="1:8" x14ac:dyDescent="0.25">
      <c r="A1" s="140" t="s">
        <v>18</v>
      </c>
      <c r="B1" s="141"/>
      <c r="C1" s="182"/>
      <c r="D1" s="145" t="s">
        <v>496</v>
      </c>
      <c r="E1" s="1"/>
      <c r="F1" s="1"/>
      <c r="G1" s="1"/>
    </row>
    <row r="2" spans="1:8" ht="18.75" x14ac:dyDescent="0.25">
      <c r="A2" s="183" t="s">
        <v>3</v>
      </c>
      <c r="B2" s="184"/>
      <c r="C2" s="185"/>
      <c r="D2" s="146"/>
      <c r="E2" s="1"/>
      <c r="F2" s="1"/>
      <c r="G2" s="1"/>
    </row>
    <row r="3" spans="1:8" ht="21" customHeight="1" thickBot="1" x14ac:dyDescent="0.3">
      <c r="A3" s="186" t="s">
        <v>56</v>
      </c>
      <c r="B3" s="187"/>
      <c r="C3" s="188"/>
      <c r="D3" s="146"/>
      <c r="E3" s="1"/>
      <c r="F3" s="1"/>
      <c r="G3" s="1"/>
    </row>
    <row r="4" spans="1:8" ht="29.25" thickBot="1" x14ac:dyDescent="0.3">
      <c r="A4" s="28" t="s">
        <v>0</v>
      </c>
      <c r="B4" s="29" t="s">
        <v>1</v>
      </c>
      <c r="C4" s="30" t="s">
        <v>2</v>
      </c>
      <c r="D4" s="179"/>
      <c r="E4" s="1"/>
      <c r="F4" s="1"/>
      <c r="G4" s="24" t="s">
        <v>26</v>
      </c>
    </row>
    <row r="5" spans="1:8" ht="30" x14ac:dyDescent="0.25">
      <c r="A5" s="143" t="s">
        <v>66</v>
      </c>
      <c r="B5" s="3" t="s">
        <v>63</v>
      </c>
      <c r="C5" s="8">
        <v>0</v>
      </c>
      <c r="D5" s="176"/>
      <c r="E5" s="1"/>
      <c r="F5" s="1"/>
      <c r="G5" s="34" t="s">
        <v>29</v>
      </c>
    </row>
    <row r="6" spans="1:8" ht="30" x14ac:dyDescent="0.25">
      <c r="A6" s="180"/>
      <c r="B6" s="2" t="s">
        <v>64</v>
      </c>
      <c r="C6" s="10">
        <v>1</v>
      </c>
      <c r="D6" s="178"/>
      <c r="E6" s="1"/>
      <c r="F6" s="1"/>
      <c r="G6" s="35"/>
    </row>
    <row r="7" spans="1:8" ht="30" x14ac:dyDescent="0.25">
      <c r="A7" s="180"/>
      <c r="B7" s="2" t="s">
        <v>65</v>
      </c>
      <c r="C7" s="10">
        <v>2</v>
      </c>
      <c r="D7" s="178"/>
      <c r="E7" s="1"/>
      <c r="F7" s="1"/>
      <c r="G7" s="36" t="s">
        <v>86</v>
      </c>
    </row>
    <row r="8" spans="1:8" ht="30.75" thickBot="1" x14ac:dyDescent="0.3">
      <c r="A8" s="181"/>
      <c r="B8" s="27" t="s">
        <v>57</v>
      </c>
      <c r="C8" s="9">
        <v>3</v>
      </c>
      <c r="D8" s="177"/>
      <c r="E8" s="1"/>
      <c r="F8" s="1"/>
      <c r="G8" s="35"/>
    </row>
    <row r="9" spans="1:8" ht="60" x14ac:dyDescent="0.25">
      <c r="A9" s="143" t="s">
        <v>67</v>
      </c>
      <c r="B9" s="3" t="s">
        <v>58</v>
      </c>
      <c r="C9" s="8">
        <v>0</v>
      </c>
      <c r="D9" s="176"/>
      <c r="E9" s="1"/>
      <c r="F9" s="1"/>
      <c r="G9" s="34" t="s">
        <v>88</v>
      </c>
      <c r="H9" s="13"/>
    </row>
    <row r="10" spans="1:8" x14ac:dyDescent="0.25">
      <c r="A10" s="180"/>
      <c r="B10" s="2" t="s">
        <v>59</v>
      </c>
      <c r="C10" s="10">
        <v>1</v>
      </c>
      <c r="D10" s="178"/>
      <c r="E10" s="1"/>
      <c r="F10" s="1"/>
      <c r="G10" s="35"/>
    </row>
    <row r="11" spans="1:8" x14ac:dyDescent="0.25">
      <c r="A11" s="180"/>
      <c r="B11" s="2" t="s">
        <v>60</v>
      </c>
      <c r="C11" s="10">
        <v>2</v>
      </c>
      <c r="D11" s="178"/>
      <c r="E11" s="1"/>
      <c r="F11" s="1"/>
      <c r="G11" s="35"/>
    </row>
    <row r="12" spans="1:8" ht="15.75" thickBot="1" x14ac:dyDescent="0.3">
      <c r="A12" s="181"/>
      <c r="B12" s="7" t="s">
        <v>61</v>
      </c>
      <c r="C12" s="9">
        <v>3</v>
      </c>
      <c r="D12" s="177"/>
      <c r="E12" s="1"/>
      <c r="F12" s="1"/>
      <c r="G12" s="35"/>
    </row>
    <row r="13" spans="1:8" x14ac:dyDescent="0.25">
      <c r="A13" s="143" t="s">
        <v>68</v>
      </c>
      <c r="B13" s="3" t="s">
        <v>58</v>
      </c>
      <c r="C13" s="8">
        <v>0</v>
      </c>
      <c r="D13" s="176"/>
      <c r="E13" s="1"/>
      <c r="F13" s="1"/>
      <c r="G13" s="35"/>
    </row>
    <row r="14" spans="1:8" ht="30" x14ac:dyDescent="0.25">
      <c r="A14" s="180"/>
      <c r="B14" s="2" t="s">
        <v>69</v>
      </c>
      <c r="C14" s="10">
        <v>1</v>
      </c>
      <c r="D14" s="178"/>
      <c r="E14" s="1"/>
      <c r="F14" s="1"/>
      <c r="G14" s="35"/>
    </row>
    <row r="15" spans="1:8" ht="30" x14ac:dyDescent="0.25">
      <c r="A15" s="180"/>
      <c r="B15" s="2" t="s">
        <v>70</v>
      </c>
      <c r="C15" s="10">
        <v>2</v>
      </c>
      <c r="D15" s="178"/>
      <c r="E15" s="1"/>
      <c r="F15" s="1"/>
      <c r="G15" s="35"/>
    </row>
    <row r="16" spans="1:8" ht="30.75" thickBot="1" x14ac:dyDescent="0.3">
      <c r="A16" s="181"/>
      <c r="B16" s="7" t="s">
        <v>71</v>
      </c>
      <c r="C16" s="9">
        <v>3</v>
      </c>
      <c r="D16" s="177"/>
      <c r="E16" s="1"/>
      <c r="F16" s="1"/>
      <c r="G16" s="35"/>
    </row>
    <row r="17" spans="1:7" ht="33" customHeight="1" x14ac:dyDescent="0.25">
      <c r="A17" s="143" t="s">
        <v>72</v>
      </c>
      <c r="B17" s="3" t="s">
        <v>73</v>
      </c>
      <c r="C17" s="8">
        <v>0</v>
      </c>
      <c r="D17" s="176"/>
      <c r="E17" s="1"/>
      <c r="F17" s="1"/>
      <c r="G17" s="34" t="s">
        <v>87</v>
      </c>
    </row>
    <row r="18" spans="1:7" ht="36" customHeight="1" thickBot="1" x14ac:dyDescent="0.3">
      <c r="A18" s="150"/>
      <c r="B18" s="5" t="s">
        <v>74</v>
      </c>
      <c r="C18" s="11">
        <v>1</v>
      </c>
      <c r="D18" s="177"/>
      <c r="E18" s="1"/>
      <c r="F18" s="1"/>
      <c r="G18" s="35"/>
    </row>
    <row r="19" spans="1:7" ht="15.75" thickBot="1" x14ac:dyDescent="0.3">
      <c r="A19" s="23"/>
      <c r="B19" s="12" t="s">
        <v>25</v>
      </c>
      <c r="C19" s="19">
        <f>C8+C12+C16+C18</f>
        <v>10</v>
      </c>
      <c r="D19" s="19">
        <f>IF(OR(D5=0),0,SUM(D5:D17))</f>
        <v>0</v>
      </c>
      <c r="E19" s="1"/>
      <c r="F19" s="1"/>
      <c r="G19" s="35"/>
    </row>
  </sheetData>
  <sheetProtection algorithmName="SHA-512" hashValue="tSjAlSsd1QCqnitSYuIRHaJxiknwqwSDpKJiSTe5PvqbM56q2UFJ6YrU8FudubDkRU2x0nuSMe7meDQ7b/JW7Q==" saltValue="LHF79DAyil4nuIbFPSMUqQ==" spinCount="100000" sheet="1" objects="1" scenarios="1"/>
  <protectedRanges>
    <protectedRange sqref="D1:D18" name="Диапазон1"/>
  </protectedRanges>
  <mergeCells count="12">
    <mergeCell ref="D1:D4"/>
    <mergeCell ref="D5:D8"/>
    <mergeCell ref="D9:D12"/>
    <mergeCell ref="D13:D16"/>
    <mergeCell ref="D17:D18"/>
    <mergeCell ref="A13:A16"/>
    <mergeCell ref="A17:A18"/>
    <mergeCell ref="A1:C1"/>
    <mergeCell ref="A2:C2"/>
    <mergeCell ref="A3:C3"/>
    <mergeCell ref="A5:A8"/>
    <mergeCell ref="A9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D0B3-4AEC-4D76-8807-FE496A9F38D6}">
  <sheetPr>
    <tabColor theme="9" tint="0.59999389629810485"/>
  </sheetPr>
  <dimension ref="A1:G39"/>
  <sheetViews>
    <sheetView topLeftCell="A25" workbookViewId="0">
      <selection activeCell="A3" sqref="A3:C3"/>
    </sheetView>
  </sheetViews>
  <sheetFormatPr defaultRowHeight="15" x14ac:dyDescent="0.25"/>
  <cols>
    <col min="1" max="1" width="74.28515625" customWidth="1"/>
    <col min="2" max="2" width="77" customWidth="1"/>
    <col min="3" max="3" width="18" customWidth="1"/>
    <col min="4" max="4" width="18.7109375" customWidth="1"/>
    <col min="7" max="7" width="82.85546875" customWidth="1"/>
  </cols>
  <sheetData>
    <row r="1" spans="1:7" x14ac:dyDescent="0.25">
      <c r="A1" s="140" t="s">
        <v>18</v>
      </c>
      <c r="B1" s="141"/>
      <c r="C1" s="182"/>
      <c r="D1" s="145" t="s">
        <v>496</v>
      </c>
      <c r="E1" s="1"/>
      <c r="F1" s="1"/>
      <c r="G1" s="1"/>
    </row>
    <row r="2" spans="1:7" ht="18.75" x14ac:dyDescent="0.25">
      <c r="A2" s="183" t="s">
        <v>3</v>
      </c>
      <c r="B2" s="184"/>
      <c r="C2" s="185"/>
      <c r="D2" s="146"/>
      <c r="E2" s="1"/>
      <c r="F2" s="1"/>
      <c r="G2" s="1"/>
    </row>
    <row r="3" spans="1:7" ht="15.75" thickBot="1" x14ac:dyDescent="0.3">
      <c r="A3" s="193" t="s">
        <v>85</v>
      </c>
      <c r="B3" s="194"/>
      <c r="C3" s="195"/>
      <c r="D3" s="146"/>
      <c r="E3" s="1"/>
      <c r="F3" s="1"/>
      <c r="G3" s="1"/>
    </row>
    <row r="4" spans="1:7" ht="29.25" thickBot="1" x14ac:dyDescent="0.3">
      <c r="A4" s="28" t="s">
        <v>0</v>
      </c>
      <c r="B4" s="29" t="s">
        <v>1</v>
      </c>
      <c r="C4" s="30" t="s">
        <v>2</v>
      </c>
      <c r="D4" s="179"/>
      <c r="E4" s="1"/>
      <c r="F4" s="1"/>
      <c r="G4" s="24" t="s">
        <v>26</v>
      </c>
    </row>
    <row r="5" spans="1:7" ht="21.75" customHeight="1" x14ac:dyDescent="0.25">
      <c r="A5" s="143" t="s">
        <v>103</v>
      </c>
      <c r="B5" s="3" t="s">
        <v>75</v>
      </c>
      <c r="C5" s="8">
        <v>0</v>
      </c>
      <c r="D5" s="176"/>
      <c r="E5" s="1"/>
      <c r="F5" s="1"/>
      <c r="G5" s="35"/>
    </row>
    <row r="6" spans="1:7" ht="19.5" customHeight="1" x14ac:dyDescent="0.25">
      <c r="A6" s="149"/>
      <c r="B6" s="2" t="s">
        <v>76</v>
      </c>
      <c r="C6" s="10">
        <v>1</v>
      </c>
      <c r="D6" s="178"/>
      <c r="E6" s="1"/>
      <c r="F6" s="1"/>
      <c r="G6" s="34" t="s">
        <v>118</v>
      </c>
    </row>
    <row r="7" spans="1:7" ht="21.75" customHeight="1" x14ac:dyDescent="0.25">
      <c r="A7" s="149"/>
      <c r="B7" s="2" t="s">
        <v>77</v>
      </c>
      <c r="C7" s="10">
        <v>2</v>
      </c>
      <c r="D7" s="178"/>
      <c r="E7" s="1"/>
      <c r="F7" s="1"/>
      <c r="G7" s="35"/>
    </row>
    <row r="8" spans="1:7" ht="24.75" customHeight="1" thickBot="1" x14ac:dyDescent="0.3">
      <c r="A8" s="144"/>
      <c r="B8" s="7" t="s">
        <v>78</v>
      </c>
      <c r="C8" s="9">
        <v>3</v>
      </c>
      <c r="D8" s="177"/>
      <c r="E8" s="1"/>
      <c r="F8" s="1"/>
      <c r="G8" s="35"/>
    </row>
    <row r="9" spans="1:7" ht="30" x14ac:dyDescent="0.25">
      <c r="A9" s="143" t="s">
        <v>89</v>
      </c>
      <c r="B9" s="3" t="s">
        <v>100</v>
      </c>
      <c r="C9" s="8">
        <v>0</v>
      </c>
      <c r="D9" s="176"/>
      <c r="E9" s="1"/>
      <c r="F9" s="1"/>
      <c r="G9" s="35"/>
    </row>
    <row r="10" spans="1:7" ht="60" x14ac:dyDescent="0.25">
      <c r="A10" s="149"/>
      <c r="B10" s="2" t="s">
        <v>101</v>
      </c>
      <c r="C10" s="10">
        <v>1</v>
      </c>
      <c r="D10" s="178"/>
      <c r="E10" s="1"/>
      <c r="F10" s="1"/>
      <c r="G10" s="34" t="s">
        <v>119</v>
      </c>
    </row>
    <row r="11" spans="1:7" ht="45" thickBot="1" x14ac:dyDescent="0.3">
      <c r="A11" s="144"/>
      <c r="B11" s="7" t="s">
        <v>102</v>
      </c>
      <c r="C11" s="9">
        <v>2</v>
      </c>
      <c r="D11" s="177"/>
      <c r="E11" s="1"/>
      <c r="F11" s="1"/>
      <c r="G11" s="35"/>
    </row>
    <row r="12" spans="1:7" ht="30" x14ac:dyDescent="0.25">
      <c r="A12" s="143" t="s">
        <v>90</v>
      </c>
      <c r="B12" s="3" t="s">
        <v>79</v>
      </c>
      <c r="C12" s="8">
        <v>0</v>
      </c>
      <c r="D12" s="176"/>
      <c r="E12" s="1"/>
      <c r="F12" s="1"/>
      <c r="G12" s="34" t="s">
        <v>120</v>
      </c>
    </row>
    <row r="13" spans="1:7" x14ac:dyDescent="0.25">
      <c r="A13" s="180"/>
      <c r="B13" s="2" t="s">
        <v>80</v>
      </c>
      <c r="C13" s="10">
        <v>1</v>
      </c>
      <c r="D13" s="178"/>
      <c r="E13" s="1"/>
      <c r="F13" s="1"/>
      <c r="G13" s="35"/>
    </row>
    <row r="14" spans="1:7" ht="15.75" thickBot="1" x14ac:dyDescent="0.3">
      <c r="A14" s="181"/>
      <c r="B14" s="7" t="s">
        <v>81</v>
      </c>
      <c r="C14" s="9">
        <v>2</v>
      </c>
      <c r="D14" s="177"/>
      <c r="E14" s="1"/>
      <c r="F14" s="1"/>
      <c r="G14" s="35"/>
    </row>
    <row r="15" spans="1:7" ht="21" customHeight="1" x14ac:dyDescent="0.25">
      <c r="A15" s="196" t="s">
        <v>91</v>
      </c>
      <c r="B15" s="3" t="s">
        <v>97</v>
      </c>
      <c r="C15" s="8">
        <v>0</v>
      </c>
      <c r="D15" s="176"/>
      <c r="E15" s="1"/>
      <c r="F15" s="1"/>
      <c r="G15" s="34" t="s">
        <v>121</v>
      </c>
    </row>
    <row r="16" spans="1:7" ht="28.5" customHeight="1" x14ac:dyDescent="0.25">
      <c r="A16" s="197"/>
      <c r="B16" s="2" t="s">
        <v>98</v>
      </c>
      <c r="C16" s="10">
        <v>1</v>
      </c>
      <c r="D16" s="178"/>
      <c r="E16" s="1"/>
      <c r="F16" s="1"/>
      <c r="G16" s="34" t="s">
        <v>122</v>
      </c>
    </row>
    <row r="17" spans="1:7" ht="30.75" thickBot="1" x14ac:dyDescent="0.3">
      <c r="A17" s="198"/>
      <c r="B17" s="7" t="s">
        <v>99</v>
      </c>
      <c r="C17" s="9">
        <v>2</v>
      </c>
      <c r="D17" s="177"/>
      <c r="E17" s="1"/>
      <c r="F17" s="1"/>
      <c r="G17" s="35"/>
    </row>
    <row r="18" spans="1:7" x14ac:dyDescent="0.25">
      <c r="A18" s="157" t="s">
        <v>92</v>
      </c>
      <c r="B18" s="3" t="s">
        <v>93</v>
      </c>
      <c r="C18" s="8">
        <v>0</v>
      </c>
      <c r="D18" s="176"/>
      <c r="E18" s="1"/>
      <c r="F18" s="1"/>
      <c r="G18" s="34" t="s">
        <v>123</v>
      </c>
    </row>
    <row r="19" spans="1:7" ht="30" x14ac:dyDescent="0.25">
      <c r="A19" s="190"/>
      <c r="B19" s="2" t="s">
        <v>95</v>
      </c>
      <c r="C19" s="10">
        <v>1</v>
      </c>
      <c r="D19" s="178"/>
      <c r="E19" s="1"/>
      <c r="F19" s="1"/>
      <c r="G19" s="35"/>
    </row>
    <row r="20" spans="1:7" ht="30" x14ac:dyDescent="0.25">
      <c r="A20" s="190"/>
      <c r="B20" s="2" t="s">
        <v>94</v>
      </c>
      <c r="C20" s="10">
        <v>2</v>
      </c>
      <c r="D20" s="178"/>
      <c r="E20" s="1"/>
      <c r="F20" s="1"/>
      <c r="G20" s="35"/>
    </row>
    <row r="21" spans="1:7" ht="30" thickBot="1" x14ac:dyDescent="0.3">
      <c r="A21" s="191"/>
      <c r="B21" s="7" t="s">
        <v>96</v>
      </c>
      <c r="C21" s="9">
        <v>3</v>
      </c>
      <c r="D21" s="177"/>
      <c r="E21" s="1"/>
      <c r="F21" s="1"/>
      <c r="G21" s="35"/>
    </row>
    <row r="22" spans="1:7" ht="27.75" customHeight="1" x14ac:dyDescent="0.25">
      <c r="A22" s="157" t="s">
        <v>105</v>
      </c>
      <c r="B22" s="3" t="s">
        <v>8</v>
      </c>
      <c r="C22" s="8">
        <v>0</v>
      </c>
      <c r="D22" s="176"/>
      <c r="E22" s="1"/>
      <c r="F22" s="1"/>
      <c r="G22" s="34" t="s">
        <v>124</v>
      </c>
    </row>
    <row r="23" spans="1:7" ht="20.25" customHeight="1" x14ac:dyDescent="0.25">
      <c r="A23" s="190"/>
      <c r="B23" s="2" t="s">
        <v>9</v>
      </c>
      <c r="C23" s="10">
        <v>1</v>
      </c>
      <c r="D23" s="178"/>
      <c r="E23" s="1"/>
      <c r="F23" s="1"/>
      <c r="G23" s="35"/>
    </row>
    <row r="24" spans="1:7" ht="26.25" customHeight="1" x14ac:dyDescent="0.25">
      <c r="A24" s="190"/>
      <c r="B24" s="2" t="s">
        <v>20</v>
      </c>
      <c r="C24" s="10">
        <v>2</v>
      </c>
      <c r="D24" s="178"/>
      <c r="E24" s="1"/>
      <c r="F24" s="1"/>
      <c r="G24" s="35"/>
    </row>
    <row r="25" spans="1:7" ht="45.75" thickBot="1" x14ac:dyDescent="0.3">
      <c r="A25" s="191"/>
      <c r="B25" s="7" t="s">
        <v>104</v>
      </c>
      <c r="C25" s="9">
        <v>3</v>
      </c>
      <c r="D25" s="177"/>
      <c r="E25" s="1"/>
      <c r="F25" s="1"/>
      <c r="G25" s="35"/>
    </row>
    <row r="26" spans="1:7" ht="30" x14ac:dyDescent="0.25">
      <c r="A26" s="157" t="s">
        <v>110</v>
      </c>
      <c r="B26" s="3" t="s">
        <v>106</v>
      </c>
      <c r="C26" s="8">
        <v>0</v>
      </c>
      <c r="D26" s="176"/>
      <c r="E26" s="1"/>
      <c r="F26" s="1"/>
      <c r="G26" s="34" t="s">
        <v>125</v>
      </c>
    </row>
    <row r="27" spans="1:7" ht="30" x14ac:dyDescent="0.25">
      <c r="A27" s="190"/>
      <c r="B27" s="2" t="s">
        <v>107</v>
      </c>
      <c r="C27" s="10">
        <v>1</v>
      </c>
      <c r="D27" s="178"/>
      <c r="E27" s="1"/>
      <c r="F27" s="1"/>
      <c r="G27" s="35"/>
    </row>
    <row r="28" spans="1:7" x14ac:dyDescent="0.25">
      <c r="A28" s="190"/>
      <c r="B28" s="2" t="s">
        <v>108</v>
      </c>
      <c r="C28" s="10">
        <v>2</v>
      </c>
      <c r="D28" s="178"/>
      <c r="E28" s="1"/>
      <c r="F28" s="1"/>
      <c r="G28" s="35"/>
    </row>
    <row r="29" spans="1:7" ht="30.75" thickBot="1" x14ac:dyDescent="0.3">
      <c r="A29" s="191"/>
      <c r="B29" s="7" t="s">
        <v>109</v>
      </c>
      <c r="C29" s="9">
        <v>3</v>
      </c>
      <c r="D29" s="177"/>
      <c r="E29" s="1"/>
      <c r="F29" s="1"/>
      <c r="G29" s="35"/>
    </row>
    <row r="30" spans="1:7" ht="26.25" customHeight="1" x14ac:dyDescent="0.25">
      <c r="A30" s="157" t="s">
        <v>111</v>
      </c>
      <c r="B30" s="3" t="s">
        <v>10</v>
      </c>
      <c r="C30" s="8">
        <v>0</v>
      </c>
      <c r="D30" s="176"/>
      <c r="E30" s="1"/>
      <c r="F30" s="1"/>
      <c r="G30" s="34" t="s">
        <v>126</v>
      </c>
    </row>
    <row r="31" spans="1:7" ht="32.25" customHeight="1" thickBot="1" x14ac:dyDescent="0.3">
      <c r="A31" s="159"/>
      <c r="B31" s="7" t="s">
        <v>11</v>
      </c>
      <c r="C31" s="9">
        <v>1</v>
      </c>
      <c r="D31" s="177"/>
      <c r="E31" s="1"/>
      <c r="F31" s="1"/>
      <c r="G31" s="35"/>
    </row>
    <row r="32" spans="1:7" ht="45" x14ac:dyDescent="0.25">
      <c r="A32" s="143" t="s">
        <v>112</v>
      </c>
      <c r="B32" s="3" t="s">
        <v>113</v>
      </c>
      <c r="C32" s="8">
        <v>0</v>
      </c>
      <c r="D32" s="176"/>
      <c r="E32" s="1"/>
      <c r="F32" s="1"/>
      <c r="G32" s="34" t="s">
        <v>127</v>
      </c>
    </row>
    <row r="33" spans="1:7" ht="30" x14ac:dyDescent="0.25">
      <c r="A33" s="180"/>
      <c r="B33" s="2" t="s">
        <v>114</v>
      </c>
      <c r="C33" s="10">
        <v>1</v>
      </c>
      <c r="D33" s="178"/>
      <c r="E33" s="1"/>
      <c r="F33" s="1"/>
      <c r="G33" s="40" t="s">
        <v>128</v>
      </c>
    </row>
    <row r="34" spans="1:7" ht="30" x14ac:dyDescent="0.25">
      <c r="A34" s="180"/>
      <c r="B34" s="2" t="s">
        <v>115</v>
      </c>
      <c r="C34" s="10">
        <v>2</v>
      </c>
      <c r="D34" s="178"/>
      <c r="E34" s="1"/>
      <c r="F34" s="1"/>
      <c r="G34" s="35"/>
    </row>
    <row r="35" spans="1:7" ht="15.75" thickBot="1" x14ac:dyDescent="0.3">
      <c r="A35" s="192"/>
      <c r="B35" s="5" t="s">
        <v>116</v>
      </c>
      <c r="C35" s="11">
        <v>3</v>
      </c>
      <c r="D35" s="177"/>
      <c r="E35" s="1"/>
      <c r="F35" s="1"/>
      <c r="G35" s="35"/>
    </row>
    <row r="36" spans="1:7" x14ac:dyDescent="0.25">
      <c r="A36" s="189" t="s">
        <v>117</v>
      </c>
      <c r="B36" s="38" t="s">
        <v>82</v>
      </c>
      <c r="C36" s="39">
        <v>0</v>
      </c>
      <c r="D36" s="176"/>
      <c r="E36" s="1"/>
      <c r="F36" s="1"/>
      <c r="G36" s="35"/>
    </row>
    <row r="37" spans="1:7" x14ac:dyDescent="0.25">
      <c r="A37" s="149"/>
      <c r="B37" s="2" t="s">
        <v>83</v>
      </c>
      <c r="C37" s="10">
        <v>1</v>
      </c>
      <c r="D37" s="178"/>
      <c r="E37" s="1"/>
      <c r="F37" s="1"/>
      <c r="G37" s="35"/>
    </row>
    <row r="38" spans="1:7" ht="15.75" thickBot="1" x14ac:dyDescent="0.3">
      <c r="A38" s="150"/>
      <c r="B38" s="5" t="s">
        <v>84</v>
      </c>
      <c r="C38" s="11">
        <v>2</v>
      </c>
      <c r="D38" s="177"/>
      <c r="E38" s="1"/>
      <c r="F38" s="1"/>
      <c r="G38" s="35"/>
    </row>
    <row r="39" spans="1:7" ht="15.75" thickBot="1" x14ac:dyDescent="0.3">
      <c r="A39" s="23"/>
      <c r="B39" s="12" t="s">
        <v>25</v>
      </c>
      <c r="C39" s="19">
        <f>C8+C11+C14+C17+C21+C25+C29+C31+C35+C38</f>
        <v>24</v>
      </c>
      <c r="D39" s="19">
        <f>SUM(D5:D36)</f>
        <v>0</v>
      </c>
      <c r="E39" s="1"/>
      <c r="F39" s="1"/>
      <c r="G39" s="35"/>
    </row>
  </sheetData>
  <sheetProtection algorithmName="SHA-512" hashValue="ULkG5ioKcXCXM0G9d0zelQo+DE/jUWYQSa19wL/ibG4FlMRRU51j7zefT8fFdgCiBHjO+LrcUdZBEiXmm39j/w==" saltValue="DZhJPX8ELi/1+GUPXXe0EA==" spinCount="100000" sheet="1" objects="1" scenarios="1"/>
  <protectedRanges>
    <protectedRange sqref="D1:D38" name="Диапазон1"/>
  </protectedRanges>
  <mergeCells count="24">
    <mergeCell ref="D36:D38"/>
    <mergeCell ref="D18:D21"/>
    <mergeCell ref="D22:D25"/>
    <mergeCell ref="D30:D31"/>
    <mergeCell ref="D26:D29"/>
    <mergeCell ref="D32:D35"/>
    <mergeCell ref="D1:D4"/>
    <mergeCell ref="D5:D8"/>
    <mergeCell ref="D9:D11"/>
    <mergeCell ref="D12:D14"/>
    <mergeCell ref="D15:D17"/>
    <mergeCell ref="A36:A38"/>
    <mergeCell ref="A1:C1"/>
    <mergeCell ref="A2:C2"/>
    <mergeCell ref="A18:A21"/>
    <mergeCell ref="A22:A25"/>
    <mergeCell ref="A26:A29"/>
    <mergeCell ref="A30:A31"/>
    <mergeCell ref="A32:A35"/>
    <mergeCell ref="A3:C3"/>
    <mergeCell ref="A5:A8"/>
    <mergeCell ref="A9:A11"/>
    <mergeCell ref="A12:A14"/>
    <mergeCell ref="A15:A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BC7CB-C54D-4C38-8692-A7922C276F70}">
  <sheetPr>
    <tabColor theme="7"/>
  </sheetPr>
  <dimension ref="A1:F158"/>
  <sheetViews>
    <sheetView workbookViewId="0">
      <selection activeCell="A2" sqref="A2:C2"/>
    </sheetView>
  </sheetViews>
  <sheetFormatPr defaultRowHeight="15" x14ac:dyDescent="0.25"/>
  <cols>
    <col min="1" max="1" width="70.42578125" customWidth="1"/>
    <col min="2" max="2" width="58.85546875" customWidth="1"/>
    <col min="3" max="3" width="21.85546875" customWidth="1"/>
    <col min="4" max="4" width="19.28515625" customWidth="1"/>
    <col min="6" max="6" width="77.5703125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18.75" x14ac:dyDescent="0.25">
      <c r="A2" s="201" t="s">
        <v>130</v>
      </c>
      <c r="B2" s="202"/>
      <c r="C2" s="203"/>
      <c r="D2" s="146"/>
      <c r="F2" s="25"/>
    </row>
    <row r="3" spans="1:6" ht="23.25" thickBot="1" x14ac:dyDescent="0.3">
      <c r="A3" s="204" t="s">
        <v>131</v>
      </c>
      <c r="B3" s="205"/>
      <c r="C3" s="206"/>
      <c r="D3" s="146"/>
      <c r="F3" s="25"/>
    </row>
    <row r="4" spans="1:6" ht="15.75" thickBot="1" x14ac:dyDescent="0.3">
      <c r="A4" s="42" t="s">
        <v>0</v>
      </c>
      <c r="B4" s="43" t="s">
        <v>1</v>
      </c>
      <c r="C4" s="44" t="s">
        <v>2</v>
      </c>
      <c r="D4" s="179"/>
      <c r="F4" s="25"/>
    </row>
    <row r="5" spans="1:6" x14ac:dyDescent="0.25">
      <c r="A5" s="207" t="s">
        <v>132</v>
      </c>
      <c r="B5" s="45" t="s">
        <v>32</v>
      </c>
      <c r="C5" s="46">
        <v>0</v>
      </c>
      <c r="D5" s="208"/>
      <c r="F5" s="26" t="s">
        <v>461</v>
      </c>
    </row>
    <row r="6" spans="1:6" ht="65.25" customHeight="1" thickBot="1" x14ac:dyDescent="0.3">
      <c r="A6" s="175"/>
      <c r="B6" s="48" t="s">
        <v>133</v>
      </c>
      <c r="C6" s="49">
        <v>1</v>
      </c>
      <c r="D6" s="209"/>
      <c r="F6" s="25"/>
    </row>
    <row r="7" spans="1:6" x14ac:dyDescent="0.25">
      <c r="A7" s="199" t="s">
        <v>134</v>
      </c>
      <c r="B7" s="45" t="s">
        <v>32</v>
      </c>
      <c r="C7" s="46">
        <v>0</v>
      </c>
      <c r="D7" s="208"/>
      <c r="F7" s="26" t="s">
        <v>462</v>
      </c>
    </row>
    <row r="8" spans="1:6" ht="69" customHeight="1" thickBot="1" x14ac:dyDescent="0.3">
      <c r="A8" s="163"/>
      <c r="B8" s="48" t="s">
        <v>129</v>
      </c>
      <c r="C8" s="49">
        <v>1</v>
      </c>
      <c r="D8" s="209"/>
      <c r="F8" s="25"/>
    </row>
    <row r="9" spans="1:6" x14ac:dyDescent="0.25">
      <c r="A9" s="199" t="s">
        <v>135</v>
      </c>
      <c r="B9" s="3" t="s">
        <v>136</v>
      </c>
      <c r="C9" s="46">
        <v>0</v>
      </c>
      <c r="D9" s="208"/>
      <c r="F9" s="25"/>
    </row>
    <row r="10" spans="1:6" x14ac:dyDescent="0.25">
      <c r="A10" s="200"/>
      <c r="B10" s="2" t="s">
        <v>137</v>
      </c>
      <c r="C10" s="50">
        <v>1</v>
      </c>
      <c r="D10" s="210"/>
      <c r="F10" s="25"/>
    </row>
    <row r="11" spans="1:6" x14ac:dyDescent="0.25">
      <c r="A11" s="200"/>
      <c r="B11" s="2" t="s">
        <v>138</v>
      </c>
      <c r="C11" s="50">
        <v>2</v>
      </c>
      <c r="D11" s="210"/>
      <c r="F11" s="25"/>
    </row>
    <row r="12" spans="1:6" ht="40.5" customHeight="1" thickBot="1" x14ac:dyDescent="0.3">
      <c r="A12" s="163"/>
      <c r="B12" s="7" t="s">
        <v>139</v>
      </c>
      <c r="C12" s="49">
        <v>3</v>
      </c>
      <c r="D12" s="209"/>
      <c r="F12" s="25"/>
    </row>
    <row r="13" spans="1:6" x14ac:dyDescent="0.25">
      <c r="A13" s="199" t="s">
        <v>140</v>
      </c>
      <c r="B13" s="3" t="s">
        <v>58</v>
      </c>
      <c r="C13" s="46">
        <v>0</v>
      </c>
      <c r="D13" s="208"/>
      <c r="F13" s="105" t="s">
        <v>467</v>
      </c>
    </row>
    <row r="14" spans="1:6" ht="46.5" customHeight="1" x14ac:dyDescent="0.25">
      <c r="A14" s="200"/>
      <c r="B14" s="2" t="s">
        <v>141</v>
      </c>
      <c r="C14" s="50">
        <v>1</v>
      </c>
      <c r="D14" s="210"/>
      <c r="F14" s="25"/>
    </row>
    <row r="15" spans="1:6" ht="37.5" customHeight="1" thickBot="1" x14ac:dyDescent="0.3">
      <c r="A15" s="170"/>
      <c r="B15" s="5" t="s">
        <v>142</v>
      </c>
      <c r="C15" s="47">
        <v>2</v>
      </c>
      <c r="D15" s="209"/>
      <c r="F15" s="25"/>
    </row>
    <row r="16" spans="1:6" ht="15.75" thickBot="1" x14ac:dyDescent="0.3">
      <c r="A16" s="23"/>
      <c r="B16" s="12" t="s">
        <v>25</v>
      </c>
      <c r="C16" s="19">
        <f>C6+C8+C12+C15</f>
        <v>7</v>
      </c>
      <c r="D16" s="19">
        <f>SUM(D5:D15)</f>
        <v>0</v>
      </c>
      <c r="F16" s="25"/>
    </row>
    <row r="17" spans="1:3" x14ac:dyDescent="0.25">
      <c r="A17" s="31"/>
      <c r="B17" s="51"/>
      <c r="C17" s="31"/>
    </row>
    <row r="18" spans="1:3" x14ac:dyDescent="0.25">
      <c r="A18" s="31"/>
      <c r="B18" s="31"/>
      <c r="C18" s="31"/>
    </row>
    <row r="19" spans="1:3" x14ac:dyDescent="0.25">
      <c r="A19" s="31"/>
      <c r="B19" s="31"/>
      <c r="C19" s="31"/>
    </row>
    <row r="20" spans="1:3" x14ac:dyDescent="0.25">
      <c r="A20" s="31"/>
      <c r="B20" s="31"/>
      <c r="C20" s="31"/>
    </row>
    <row r="21" spans="1:3" x14ac:dyDescent="0.25">
      <c r="A21" s="31"/>
      <c r="B21" s="31"/>
      <c r="C21" s="31"/>
    </row>
    <row r="22" spans="1:3" x14ac:dyDescent="0.25">
      <c r="A22" s="31"/>
      <c r="B22" s="31"/>
      <c r="C22" s="31"/>
    </row>
    <row r="23" spans="1:3" x14ac:dyDescent="0.25">
      <c r="A23" s="31"/>
      <c r="B23" s="31"/>
      <c r="C23" s="31"/>
    </row>
    <row r="24" spans="1:3" x14ac:dyDescent="0.25">
      <c r="A24" s="31"/>
      <c r="B24" s="31"/>
      <c r="C24" s="31"/>
    </row>
    <row r="25" spans="1:3" x14ac:dyDescent="0.25">
      <c r="A25" s="31"/>
      <c r="B25" s="31"/>
      <c r="C25" s="31"/>
    </row>
    <row r="26" spans="1:3" x14ac:dyDescent="0.25">
      <c r="A26" s="31"/>
      <c r="B26" s="31"/>
      <c r="C26" s="31"/>
    </row>
    <row r="27" spans="1:3" x14ac:dyDescent="0.25">
      <c r="A27" s="31"/>
      <c r="B27" s="31"/>
      <c r="C27" s="31"/>
    </row>
    <row r="28" spans="1:3" x14ac:dyDescent="0.25">
      <c r="A28" s="31"/>
      <c r="B28" s="31"/>
      <c r="C28" s="31"/>
    </row>
    <row r="29" spans="1:3" x14ac:dyDescent="0.25">
      <c r="A29" s="31"/>
      <c r="B29" s="31"/>
      <c r="C29" s="31"/>
    </row>
    <row r="30" spans="1:3" x14ac:dyDescent="0.25">
      <c r="A30" s="31"/>
      <c r="B30" s="31"/>
      <c r="C30" s="31"/>
    </row>
    <row r="31" spans="1:3" x14ac:dyDescent="0.25">
      <c r="A31" s="31"/>
      <c r="B31" s="31"/>
      <c r="C31" s="31"/>
    </row>
    <row r="32" spans="1:3" x14ac:dyDescent="0.25">
      <c r="A32" s="31"/>
      <c r="B32" s="31"/>
      <c r="C32" s="31"/>
    </row>
    <row r="33" spans="1:3" x14ac:dyDescent="0.25">
      <c r="A33" s="31"/>
      <c r="B33" s="31"/>
      <c r="C33" s="31"/>
    </row>
    <row r="34" spans="1:3" x14ac:dyDescent="0.25">
      <c r="A34" s="31"/>
      <c r="B34" s="31"/>
      <c r="C34" s="31"/>
    </row>
    <row r="35" spans="1:3" x14ac:dyDescent="0.25">
      <c r="A35" s="31"/>
      <c r="B35" s="31"/>
      <c r="C35" s="31"/>
    </row>
    <row r="36" spans="1:3" x14ac:dyDescent="0.25">
      <c r="A36" s="31"/>
      <c r="B36" s="31"/>
      <c r="C36" s="31"/>
    </row>
    <row r="37" spans="1:3" x14ac:dyDescent="0.25">
      <c r="A37" s="31"/>
      <c r="B37" s="31"/>
      <c r="C37" s="31"/>
    </row>
    <row r="38" spans="1:3" x14ac:dyDescent="0.25">
      <c r="A38" s="31"/>
      <c r="B38" s="31"/>
      <c r="C38" s="31"/>
    </row>
    <row r="39" spans="1:3" x14ac:dyDescent="0.25">
      <c r="A39" s="31"/>
      <c r="B39" s="31"/>
      <c r="C39" s="31"/>
    </row>
    <row r="40" spans="1:3" x14ac:dyDescent="0.25">
      <c r="A40" s="31"/>
      <c r="B40" s="31"/>
      <c r="C40" s="31"/>
    </row>
    <row r="41" spans="1:3" x14ac:dyDescent="0.25">
      <c r="A41" s="31"/>
      <c r="B41" s="31"/>
      <c r="C41" s="31"/>
    </row>
    <row r="42" spans="1:3" x14ac:dyDescent="0.25">
      <c r="A42" s="31"/>
      <c r="B42" s="31"/>
      <c r="C42" s="31"/>
    </row>
    <row r="43" spans="1:3" x14ac:dyDescent="0.25">
      <c r="A43" s="31"/>
      <c r="B43" s="31"/>
      <c r="C43" s="31"/>
    </row>
    <row r="44" spans="1:3" x14ac:dyDescent="0.25">
      <c r="A44" s="31"/>
      <c r="B44" s="31"/>
      <c r="C44" s="31"/>
    </row>
    <row r="45" spans="1:3" x14ac:dyDescent="0.25">
      <c r="A45" s="31"/>
      <c r="B45" s="31"/>
      <c r="C45" s="31"/>
    </row>
    <row r="46" spans="1:3" x14ac:dyDescent="0.25">
      <c r="A46" s="31"/>
      <c r="B46" s="31"/>
      <c r="C46" s="31"/>
    </row>
    <row r="47" spans="1:3" x14ac:dyDescent="0.25">
      <c r="A47" s="31"/>
      <c r="B47" s="31"/>
      <c r="C47" s="31"/>
    </row>
    <row r="48" spans="1:3" x14ac:dyDescent="0.25">
      <c r="A48" s="31"/>
      <c r="B48" s="31"/>
      <c r="C48" s="31"/>
    </row>
    <row r="49" spans="1:3" x14ac:dyDescent="0.25">
      <c r="A49" s="31"/>
      <c r="B49" s="31"/>
      <c r="C49" s="31"/>
    </row>
    <row r="50" spans="1:3" x14ac:dyDescent="0.25">
      <c r="A50" s="31"/>
      <c r="B50" s="31"/>
      <c r="C50" s="31"/>
    </row>
    <row r="51" spans="1:3" x14ac:dyDescent="0.25">
      <c r="A51" s="31"/>
      <c r="B51" s="31"/>
      <c r="C51" s="31"/>
    </row>
    <row r="52" spans="1:3" x14ac:dyDescent="0.25">
      <c r="A52" s="31"/>
      <c r="B52" s="31"/>
      <c r="C52" s="31"/>
    </row>
    <row r="53" spans="1:3" x14ac:dyDescent="0.25">
      <c r="A53" s="31"/>
      <c r="B53" s="31"/>
      <c r="C53" s="31"/>
    </row>
    <row r="54" spans="1:3" x14ac:dyDescent="0.25">
      <c r="A54" s="31"/>
      <c r="B54" s="31"/>
      <c r="C54" s="31"/>
    </row>
    <row r="55" spans="1:3" x14ac:dyDescent="0.25">
      <c r="A55" s="31"/>
      <c r="B55" s="31"/>
      <c r="C55" s="31"/>
    </row>
    <row r="56" spans="1:3" x14ac:dyDescent="0.25">
      <c r="A56" s="31"/>
      <c r="B56" s="31"/>
      <c r="C56" s="31"/>
    </row>
    <row r="57" spans="1:3" x14ac:dyDescent="0.25">
      <c r="A57" s="31"/>
      <c r="B57" s="31"/>
      <c r="C57" s="31"/>
    </row>
    <row r="58" spans="1:3" x14ac:dyDescent="0.25">
      <c r="A58" s="31"/>
      <c r="B58" s="31"/>
      <c r="C58" s="31"/>
    </row>
    <row r="59" spans="1:3" x14ac:dyDescent="0.25">
      <c r="A59" s="31"/>
      <c r="B59" s="31"/>
      <c r="C59" s="31"/>
    </row>
    <row r="60" spans="1:3" x14ac:dyDescent="0.25">
      <c r="A60" s="31"/>
      <c r="B60" s="31"/>
      <c r="C60" s="31"/>
    </row>
    <row r="61" spans="1:3" x14ac:dyDescent="0.25">
      <c r="A61" s="31"/>
      <c r="B61" s="31"/>
      <c r="C61" s="31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1"/>
      <c r="B65" s="31"/>
      <c r="C65" s="31"/>
    </row>
    <row r="66" spans="1:3" x14ac:dyDescent="0.25">
      <c r="A66" s="31"/>
      <c r="B66" s="31"/>
      <c r="C66" s="31"/>
    </row>
    <row r="67" spans="1:3" x14ac:dyDescent="0.25">
      <c r="A67" s="31"/>
      <c r="B67" s="31"/>
      <c r="C67" s="31"/>
    </row>
    <row r="68" spans="1:3" x14ac:dyDescent="0.25">
      <c r="A68" s="31"/>
      <c r="B68" s="31"/>
      <c r="C68" s="31"/>
    </row>
    <row r="69" spans="1:3" x14ac:dyDescent="0.25">
      <c r="A69" s="31"/>
      <c r="B69" s="31"/>
      <c r="C69" s="31"/>
    </row>
    <row r="70" spans="1:3" x14ac:dyDescent="0.25">
      <c r="A70" s="31"/>
      <c r="B70" s="31"/>
      <c r="C70" s="31"/>
    </row>
    <row r="71" spans="1:3" x14ac:dyDescent="0.25">
      <c r="A71" s="31"/>
      <c r="B71" s="31"/>
      <c r="C71" s="31"/>
    </row>
    <row r="72" spans="1:3" x14ac:dyDescent="0.25">
      <c r="A72" s="31"/>
      <c r="B72" s="31"/>
      <c r="C72" s="31"/>
    </row>
    <row r="73" spans="1:3" x14ac:dyDescent="0.25">
      <c r="A73" s="31"/>
      <c r="B73" s="31"/>
      <c r="C73" s="31"/>
    </row>
    <row r="74" spans="1:3" x14ac:dyDescent="0.25">
      <c r="A74" s="31"/>
      <c r="B74" s="31"/>
      <c r="C74" s="31"/>
    </row>
    <row r="75" spans="1:3" x14ac:dyDescent="0.25">
      <c r="A75" s="31"/>
      <c r="B75" s="31"/>
      <c r="C75" s="31"/>
    </row>
    <row r="76" spans="1:3" x14ac:dyDescent="0.25">
      <c r="A76" s="31"/>
      <c r="B76" s="31"/>
      <c r="C76" s="31"/>
    </row>
    <row r="77" spans="1:3" x14ac:dyDescent="0.25">
      <c r="A77" s="31"/>
      <c r="B77" s="31"/>
      <c r="C77" s="31"/>
    </row>
    <row r="78" spans="1:3" x14ac:dyDescent="0.25">
      <c r="A78" s="31"/>
      <c r="B78" s="31"/>
      <c r="C78" s="31"/>
    </row>
    <row r="79" spans="1:3" x14ac:dyDescent="0.25">
      <c r="A79" s="31"/>
      <c r="B79" s="31"/>
      <c r="C79" s="31"/>
    </row>
    <row r="80" spans="1:3" x14ac:dyDescent="0.25">
      <c r="A80" s="31"/>
      <c r="B80" s="31"/>
      <c r="C80" s="31"/>
    </row>
    <row r="81" spans="1:3" x14ac:dyDescent="0.25">
      <c r="A81" s="31"/>
      <c r="B81" s="31"/>
      <c r="C81" s="31"/>
    </row>
    <row r="82" spans="1:3" x14ac:dyDescent="0.25">
      <c r="A82" s="31"/>
      <c r="B82" s="31"/>
      <c r="C82" s="31"/>
    </row>
    <row r="83" spans="1:3" x14ac:dyDescent="0.25">
      <c r="A83" s="31"/>
      <c r="B83" s="31"/>
      <c r="C83" s="31"/>
    </row>
    <row r="84" spans="1:3" x14ac:dyDescent="0.25">
      <c r="A84" s="31"/>
      <c r="B84" s="31"/>
      <c r="C84" s="31"/>
    </row>
    <row r="85" spans="1:3" x14ac:dyDescent="0.25">
      <c r="A85" s="31"/>
      <c r="B85" s="31"/>
      <c r="C85" s="31"/>
    </row>
    <row r="86" spans="1:3" x14ac:dyDescent="0.25">
      <c r="A86" s="31"/>
      <c r="B86" s="31"/>
      <c r="C86" s="31"/>
    </row>
    <row r="87" spans="1:3" x14ac:dyDescent="0.25">
      <c r="A87" s="31"/>
      <c r="B87" s="31"/>
      <c r="C87" s="31"/>
    </row>
    <row r="88" spans="1:3" x14ac:dyDescent="0.25">
      <c r="A88" s="31"/>
      <c r="B88" s="31"/>
      <c r="C88" s="31"/>
    </row>
    <row r="89" spans="1:3" x14ac:dyDescent="0.25">
      <c r="A89" s="31"/>
      <c r="B89" s="31"/>
      <c r="C89" s="31"/>
    </row>
    <row r="90" spans="1:3" x14ac:dyDescent="0.25">
      <c r="A90" s="31"/>
      <c r="B90" s="31"/>
      <c r="C90" s="31"/>
    </row>
    <row r="91" spans="1:3" x14ac:dyDescent="0.25">
      <c r="A91" s="31"/>
      <c r="B91" s="31"/>
      <c r="C91" s="31"/>
    </row>
    <row r="92" spans="1:3" x14ac:dyDescent="0.25">
      <c r="A92" s="31"/>
      <c r="B92" s="31"/>
      <c r="C92" s="31"/>
    </row>
    <row r="93" spans="1:3" x14ac:dyDescent="0.25">
      <c r="A93" s="31"/>
      <c r="B93" s="31"/>
      <c r="C93" s="31"/>
    </row>
    <row r="94" spans="1:3" x14ac:dyDescent="0.25">
      <c r="A94" s="31"/>
      <c r="B94" s="31"/>
      <c r="C94" s="31"/>
    </row>
    <row r="95" spans="1:3" x14ac:dyDescent="0.25">
      <c r="A95" s="31"/>
      <c r="B95" s="31"/>
      <c r="C95" s="31"/>
    </row>
    <row r="96" spans="1:3" x14ac:dyDescent="0.25">
      <c r="A96" s="31"/>
      <c r="B96" s="31"/>
      <c r="C96" s="31"/>
    </row>
    <row r="97" spans="1:3" x14ac:dyDescent="0.25">
      <c r="A97" s="31"/>
      <c r="B97" s="31"/>
      <c r="C97" s="31"/>
    </row>
    <row r="98" spans="1:3" x14ac:dyDescent="0.25">
      <c r="A98" s="31"/>
      <c r="B98" s="31"/>
      <c r="C98" s="31"/>
    </row>
    <row r="99" spans="1:3" x14ac:dyDescent="0.25">
      <c r="A99" s="31"/>
      <c r="B99" s="31"/>
      <c r="C99" s="31"/>
    </row>
    <row r="100" spans="1:3" x14ac:dyDescent="0.25">
      <c r="A100" s="31"/>
      <c r="B100" s="31"/>
      <c r="C100" s="31"/>
    </row>
    <row r="101" spans="1:3" x14ac:dyDescent="0.25">
      <c r="A101" s="31"/>
      <c r="B101" s="31"/>
      <c r="C101" s="31"/>
    </row>
    <row r="102" spans="1:3" x14ac:dyDescent="0.25">
      <c r="A102" s="31"/>
      <c r="B102" s="31"/>
      <c r="C102" s="31"/>
    </row>
    <row r="103" spans="1:3" x14ac:dyDescent="0.25">
      <c r="A103" s="31"/>
      <c r="B103" s="31"/>
      <c r="C103" s="31"/>
    </row>
    <row r="104" spans="1:3" x14ac:dyDescent="0.25">
      <c r="A104" s="31"/>
      <c r="B104" s="31"/>
      <c r="C104" s="31"/>
    </row>
    <row r="105" spans="1:3" x14ac:dyDescent="0.25">
      <c r="A105" s="31"/>
      <c r="B105" s="31"/>
      <c r="C105" s="31"/>
    </row>
    <row r="106" spans="1:3" x14ac:dyDescent="0.25">
      <c r="A106" s="31"/>
      <c r="B106" s="31"/>
      <c r="C106" s="31"/>
    </row>
    <row r="107" spans="1:3" x14ac:dyDescent="0.25">
      <c r="A107" s="31"/>
      <c r="B107" s="31"/>
      <c r="C107" s="31"/>
    </row>
    <row r="108" spans="1:3" x14ac:dyDescent="0.25">
      <c r="A108" s="31"/>
      <c r="B108" s="31"/>
      <c r="C108" s="31"/>
    </row>
    <row r="109" spans="1:3" x14ac:dyDescent="0.25">
      <c r="A109" s="31"/>
      <c r="B109" s="31"/>
      <c r="C109" s="31"/>
    </row>
    <row r="110" spans="1:3" x14ac:dyDescent="0.25">
      <c r="A110" s="31"/>
      <c r="B110" s="31"/>
      <c r="C110" s="31"/>
    </row>
    <row r="111" spans="1:3" x14ac:dyDescent="0.25">
      <c r="A111" s="31"/>
      <c r="B111" s="31"/>
      <c r="C111" s="31"/>
    </row>
    <row r="112" spans="1:3" x14ac:dyDescent="0.25">
      <c r="A112" s="31"/>
      <c r="B112" s="31"/>
      <c r="C112" s="31"/>
    </row>
    <row r="113" spans="1:3" x14ac:dyDescent="0.25">
      <c r="A113" s="31"/>
      <c r="B113" s="31"/>
      <c r="C113" s="31"/>
    </row>
    <row r="114" spans="1:3" x14ac:dyDescent="0.25">
      <c r="A114" s="31"/>
      <c r="B114" s="31"/>
      <c r="C114" s="31"/>
    </row>
    <row r="115" spans="1:3" x14ac:dyDescent="0.25">
      <c r="A115" s="31"/>
      <c r="B115" s="31"/>
      <c r="C115" s="31"/>
    </row>
    <row r="116" spans="1:3" x14ac:dyDescent="0.25">
      <c r="A116" s="31"/>
      <c r="B116" s="31"/>
      <c r="C116" s="31"/>
    </row>
    <row r="117" spans="1:3" x14ac:dyDescent="0.25">
      <c r="A117" s="31"/>
      <c r="B117" s="31"/>
      <c r="C117" s="31"/>
    </row>
    <row r="118" spans="1:3" x14ac:dyDescent="0.25">
      <c r="A118" s="31"/>
      <c r="B118" s="31"/>
      <c r="C118" s="31"/>
    </row>
    <row r="119" spans="1:3" x14ac:dyDescent="0.25">
      <c r="A119" s="31"/>
      <c r="B119" s="31"/>
      <c r="C119" s="31"/>
    </row>
    <row r="120" spans="1:3" x14ac:dyDescent="0.25">
      <c r="A120" s="31"/>
      <c r="B120" s="31"/>
      <c r="C120" s="31"/>
    </row>
    <row r="121" spans="1:3" x14ac:dyDescent="0.25">
      <c r="A121" s="31"/>
      <c r="B121" s="31"/>
      <c r="C121" s="31"/>
    </row>
    <row r="122" spans="1:3" x14ac:dyDescent="0.25">
      <c r="A122" s="31"/>
      <c r="B122" s="31"/>
      <c r="C122" s="31"/>
    </row>
    <row r="123" spans="1:3" x14ac:dyDescent="0.25">
      <c r="A123" s="31"/>
      <c r="B123" s="31"/>
      <c r="C123" s="31"/>
    </row>
    <row r="124" spans="1:3" x14ac:dyDescent="0.25">
      <c r="A124" s="31"/>
      <c r="B124" s="31"/>
      <c r="C124" s="31"/>
    </row>
    <row r="125" spans="1:3" x14ac:dyDescent="0.25">
      <c r="A125" s="31"/>
      <c r="B125" s="31"/>
      <c r="C125" s="31"/>
    </row>
    <row r="126" spans="1:3" x14ac:dyDescent="0.25">
      <c r="A126" s="31"/>
      <c r="B126" s="31"/>
      <c r="C126" s="31"/>
    </row>
    <row r="127" spans="1:3" x14ac:dyDescent="0.25">
      <c r="A127" s="31"/>
      <c r="B127" s="31"/>
      <c r="C127" s="31"/>
    </row>
    <row r="128" spans="1:3" x14ac:dyDescent="0.25">
      <c r="A128" s="31"/>
      <c r="B128" s="31"/>
      <c r="C128" s="31"/>
    </row>
    <row r="129" spans="1:3" x14ac:dyDescent="0.25">
      <c r="A129" s="31"/>
      <c r="B129" s="31"/>
      <c r="C129" s="31"/>
    </row>
    <row r="130" spans="1:3" x14ac:dyDescent="0.25">
      <c r="A130" s="31"/>
      <c r="B130" s="31"/>
      <c r="C130" s="31"/>
    </row>
    <row r="131" spans="1:3" x14ac:dyDescent="0.25">
      <c r="A131" s="31"/>
      <c r="B131" s="31"/>
      <c r="C131" s="31"/>
    </row>
    <row r="132" spans="1:3" x14ac:dyDescent="0.25">
      <c r="A132" s="31"/>
      <c r="B132" s="31"/>
      <c r="C132" s="31"/>
    </row>
    <row r="133" spans="1:3" x14ac:dyDescent="0.25">
      <c r="A133" s="31"/>
      <c r="B133" s="31"/>
      <c r="C133" s="31"/>
    </row>
    <row r="134" spans="1:3" x14ac:dyDescent="0.25">
      <c r="A134" s="31"/>
      <c r="B134" s="31"/>
      <c r="C134" s="31"/>
    </row>
    <row r="135" spans="1:3" x14ac:dyDescent="0.25">
      <c r="A135" s="31"/>
      <c r="B135" s="31"/>
      <c r="C135" s="31"/>
    </row>
    <row r="136" spans="1:3" x14ac:dyDescent="0.25">
      <c r="A136" s="31"/>
      <c r="B136" s="31"/>
      <c r="C136" s="31"/>
    </row>
    <row r="137" spans="1:3" x14ac:dyDescent="0.25">
      <c r="A137" s="31"/>
      <c r="B137" s="31"/>
      <c r="C137" s="31"/>
    </row>
    <row r="138" spans="1:3" x14ac:dyDescent="0.25">
      <c r="A138" s="31"/>
      <c r="B138" s="31"/>
      <c r="C138" s="31"/>
    </row>
    <row r="139" spans="1:3" x14ac:dyDescent="0.25">
      <c r="A139" s="31"/>
      <c r="B139" s="31"/>
      <c r="C139" s="31"/>
    </row>
    <row r="140" spans="1:3" x14ac:dyDescent="0.25">
      <c r="A140" s="31"/>
      <c r="B140" s="31"/>
      <c r="C140" s="31"/>
    </row>
    <row r="141" spans="1:3" x14ac:dyDescent="0.25">
      <c r="A141" s="31"/>
      <c r="B141" s="31"/>
      <c r="C141" s="31"/>
    </row>
    <row r="142" spans="1:3" x14ac:dyDescent="0.25">
      <c r="A142" s="31"/>
      <c r="B142" s="31"/>
      <c r="C142" s="31"/>
    </row>
    <row r="143" spans="1:3" x14ac:dyDescent="0.25">
      <c r="A143" s="31"/>
      <c r="B143" s="31"/>
      <c r="C143" s="31"/>
    </row>
    <row r="144" spans="1:3" x14ac:dyDescent="0.25">
      <c r="A144" s="31"/>
      <c r="B144" s="31"/>
      <c r="C144" s="31"/>
    </row>
    <row r="145" spans="1:3" x14ac:dyDescent="0.25">
      <c r="A145" s="31"/>
      <c r="B145" s="31"/>
      <c r="C145" s="31"/>
    </row>
    <row r="146" spans="1:3" x14ac:dyDescent="0.25">
      <c r="A146" s="31"/>
      <c r="B146" s="31"/>
      <c r="C146" s="31"/>
    </row>
    <row r="147" spans="1:3" x14ac:dyDescent="0.25">
      <c r="A147" s="31"/>
      <c r="B147" s="31"/>
      <c r="C147" s="31"/>
    </row>
    <row r="148" spans="1:3" x14ac:dyDescent="0.25">
      <c r="A148" s="31"/>
      <c r="B148" s="31"/>
      <c r="C148" s="31"/>
    </row>
    <row r="149" spans="1:3" x14ac:dyDescent="0.25">
      <c r="A149" s="31"/>
      <c r="B149" s="31"/>
      <c r="C149" s="31"/>
    </row>
    <row r="150" spans="1:3" x14ac:dyDescent="0.25">
      <c r="A150" s="31"/>
      <c r="B150" s="31"/>
      <c r="C150" s="31"/>
    </row>
    <row r="151" spans="1:3" x14ac:dyDescent="0.25">
      <c r="A151" s="31"/>
      <c r="B151" s="31"/>
      <c r="C151" s="31"/>
    </row>
    <row r="152" spans="1:3" x14ac:dyDescent="0.25">
      <c r="A152" s="31"/>
      <c r="B152" s="31"/>
      <c r="C152" s="31"/>
    </row>
    <row r="153" spans="1:3" x14ac:dyDescent="0.25">
      <c r="A153" s="31"/>
      <c r="B153" s="31"/>
      <c r="C153" s="31"/>
    </row>
    <row r="154" spans="1:3" x14ac:dyDescent="0.25">
      <c r="A154" s="31"/>
      <c r="B154" s="31"/>
      <c r="C154" s="31"/>
    </row>
    <row r="155" spans="1:3" x14ac:dyDescent="0.25">
      <c r="A155" s="31"/>
      <c r="B155" s="31"/>
      <c r="C155" s="31"/>
    </row>
    <row r="156" spans="1:3" x14ac:dyDescent="0.25">
      <c r="A156" s="31"/>
      <c r="B156" s="31"/>
      <c r="C156" s="31"/>
    </row>
    <row r="157" spans="1:3" x14ac:dyDescent="0.25">
      <c r="A157" s="31"/>
      <c r="B157" s="31"/>
      <c r="C157" s="31"/>
    </row>
    <row r="158" spans="1:3" x14ac:dyDescent="0.25">
      <c r="A158" s="31"/>
      <c r="B158" s="31"/>
      <c r="C158" s="31"/>
    </row>
  </sheetData>
  <sheetProtection algorithmName="SHA-512" hashValue="d18tM4QuOiZK3XVFQwiiQHeBkLKmJw4B22TV8o2/q+/lOBClNIMkBkEfHOBX7ZwNJy6Z8zIdEmSoRVu2zpdSGA==" saltValue="LXgVcby5k3Hw37m5SvPjPw==" spinCount="100000" sheet="1" objects="1" scenarios="1"/>
  <protectedRanges>
    <protectedRange sqref="D1:D15" name="Диапазон1"/>
  </protectedRanges>
  <mergeCells count="12">
    <mergeCell ref="D1:D4"/>
    <mergeCell ref="D5:D6"/>
    <mergeCell ref="D7:D8"/>
    <mergeCell ref="D9:D12"/>
    <mergeCell ref="D13:D15"/>
    <mergeCell ref="A13:A15"/>
    <mergeCell ref="A1:C1"/>
    <mergeCell ref="A2:C2"/>
    <mergeCell ref="A3:C3"/>
    <mergeCell ref="A5:A6"/>
    <mergeCell ref="A7:A8"/>
    <mergeCell ref="A9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7B67-2086-447B-97AF-52ECFD616D63}">
  <sheetPr>
    <tabColor theme="7" tint="0.59999389629810485"/>
  </sheetPr>
  <dimension ref="A1:F147"/>
  <sheetViews>
    <sheetView topLeftCell="A10" workbookViewId="0">
      <selection activeCell="A3" sqref="A3:C3"/>
    </sheetView>
  </sheetViews>
  <sheetFormatPr defaultRowHeight="15" x14ac:dyDescent="0.25"/>
  <cols>
    <col min="1" max="1" width="69.85546875" customWidth="1"/>
    <col min="2" max="2" width="62.28515625" customWidth="1"/>
    <col min="3" max="3" width="12.42578125" customWidth="1"/>
    <col min="4" max="4" width="23" customWidth="1"/>
    <col min="6" max="6" width="89.85546875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20.25" x14ac:dyDescent="0.25">
      <c r="A2" s="211" t="s">
        <v>130</v>
      </c>
      <c r="B2" s="212"/>
      <c r="C2" s="213"/>
      <c r="D2" s="146"/>
      <c r="F2" s="25"/>
    </row>
    <row r="3" spans="1:6" ht="23.25" thickBot="1" x14ac:dyDescent="0.3">
      <c r="A3" s="204" t="s">
        <v>143</v>
      </c>
      <c r="B3" s="205"/>
      <c r="C3" s="206"/>
      <c r="D3" s="146"/>
      <c r="F3" s="25"/>
    </row>
    <row r="4" spans="1:6" ht="29.25" thickBot="1" x14ac:dyDescent="0.3">
      <c r="A4" s="42" t="s">
        <v>0</v>
      </c>
      <c r="B4" s="43" t="s">
        <v>1</v>
      </c>
      <c r="C4" s="44" t="s">
        <v>2</v>
      </c>
      <c r="D4" s="179"/>
      <c r="F4" s="25"/>
    </row>
    <row r="5" spans="1:6" ht="22.5" x14ac:dyDescent="0.25">
      <c r="A5" s="143" t="s">
        <v>151</v>
      </c>
      <c r="B5" s="3" t="s">
        <v>32</v>
      </c>
      <c r="C5" s="8">
        <v>0</v>
      </c>
      <c r="D5" s="176"/>
      <c r="F5" s="26" t="s">
        <v>465</v>
      </c>
    </row>
    <row r="6" spans="1:6" ht="65.25" customHeight="1" thickBot="1" x14ac:dyDescent="0.3">
      <c r="A6" s="163"/>
      <c r="B6" s="7" t="s">
        <v>33</v>
      </c>
      <c r="C6" s="9">
        <v>1</v>
      </c>
      <c r="D6" s="177"/>
      <c r="F6" s="25"/>
    </row>
    <row r="7" spans="1:6" x14ac:dyDescent="0.25">
      <c r="A7" s="143" t="s">
        <v>152</v>
      </c>
      <c r="B7" s="3" t="s">
        <v>144</v>
      </c>
      <c r="C7" s="8">
        <v>0</v>
      </c>
      <c r="D7" s="176"/>
      <c r="F7" s="26" t="s">
        <v>463</v>
      </c>
    </row>
    <row r="8" spans="1:6" x14ac:dyDescent="0.25">
      <c r="A8" s="168"/>
      <c r="B8" s="2" t="s">
        <v>145</v>
      </c>
      <c r="C8" s="10">
        <v>1</v>
      </c>
      <c r="D8" s="178"/>
      <c r="F8" s="25"/>
    </row>
    <row r="9" spans="1:6" x14ac:dyDescent="0.25">
      <c r="A9" s="168"/>
      <c r="B9" s="2" t="s">
        <v>146</v>
      </c>
      <c r="C9" s="10">
        <v>2</v>
      </c>
      <c r="D9" s="178"/>
      <c r="F9" s="25"/>
    </row>
    <row r="10" spans="1:6" ht="45" customHeight="1" thickBot="1" x14ac:dyDescent="0.3">
      <c r="A10" s="169"/>
      <c r="B10" s="7" t="s">
        <v>147</v>
      </c>
      <c r="C10" s="9">
        <v>3</v>
      </c>
      <c r="D10" s="177"/>
      <c r="F10" s="25"/>
    </row>
    <row r="11" spans="1:6" ht="45" x14ac:dyDescent="0.25">
      <c r="A11" s="143" t="s">
        <v>153</v>
      </c>
      <c r="B11" s="3" t="s">
        <v>154</v>
      </c>
      <c r="C11" s="8">
        <v>0</v>
      </c>
      <c r="D11" s="176"/>
      <c r="F11" s="25"/>
    </row>
    <row r="12" spans="1:6" x14ac:dyDescent="0.25">
      <c r="A12" s="168"/>
      <c r="B12" s="2" t="s">
        <v>148</v>
      </c>
      <c r="C12" s="10">
        <v>1</v>
      </c>
      <c r="D12" s="178"/>
      <c r="F12" s="25"/>
    </row>
    <row r="13" spans="1:6" x14ac:dyDescent="0.25">
      <c r="A13" s="168"/>
      <c r="B13" s="2" t="s">
        <v>149</v>
      </c>
      <c r="C13" s="10">
        <v>2</v>
      </c>
      <c r="D13" s="178"/>
      <c r="F13" s="25"/>
    </row>
    <row r="14" spans="1:6" ht="15.75" thickBot="1" x14ac:dyDescent="0.3">
      <c r="A14" s="169"/>
      <c r="B14" s="7" t="s">
        <v>150</v>
      </c>
      <c r="C14" s="9">
        <v>3</v>
      </c>
      <c r="D14" s="177"/>
      <c r="F14" s="25"/>
    </row>
    <row r="15" spans="1:6" x14ac:dyDescent="0.25">
      <c r="A15" s="143" t="s">
        <v>155</v>
      </c>
      <c r="B15" s="3" t="s">
        <v>58</v>
      </c>
      <c r="C15" s="8">
        <v>0</v>
      </c>
      <c r="D15" s="176"/>
      <c r="F15" s="26" t="s">
        <v>466</v>
      </c>
    </row>
    <row r="16" spans="1:6" ht="30" x14ac:dyDescent="0.25">
      <c r="A16" s="200"/>
      <c r="B16" s="2" t="s">
        <v>156</v>
      </c>
      <c r="C16" s="10">
        <v>1</v>
      </c>
      <c r="D16" s="178"/>
      <c r="F16" s="25"/>
    </row>
    <row r="17" spans="1:6" ht="30" x14ac:dyDescent="0.25">
      <c r="A17" s="200"/>
      <c r="B17" s="2" t="s">
        <v>157</v>
      </c>
      <c r="C17" s="10">
        <v>2</v>
      </c>
      <c r="D17" s="178"/>
      <c r="F17" s="25"/>
    </row>
    <row r="18" spans="1:6" ht="30.75" thickBot="1" x14ac:dyDescent="0.3">
      <c r="A18" s="163"/>
      <c r="B18" s="7" t="s">
        <v>158</v>
      </c>
      <c r="C18" s="9">
        <v>3</v>
      </c>
      <c r="D18" s="177"/>
      <c r="F18" s="25"/>
    </row>
    <row r="19" spans="1:6" ht="18" customHeight="1" x14ac:dyDescent="0.25">
      <c r="A19" s="143" t="s">
        <v>163</v>
      </c>
      <c r="B19" s="3" t="s">
        <v>58</v>
      </c>
      <c r="C19" s="8">
        <v>0</v>
      </c>
      <c r="D19" s="176"/>
      <c r="F19" s="25"/>
    </row>
    <row r="20" spans="1:6" ht="28.5" customHeight="1" x14ac:dyDescent="0.25">
      <c r="A20" s="200"/>
      <c r="B20" s="2" t="s">
        <v>162</v>
      </c>
      <c r="C20" s="10">
        <v>1</v>
      </c>
      <c r="D20" s="178"/>
      <c r="F20" s="25"/>
    </row>
    <row r="21" spans="1:6" ht="30.75" thickBot="1" x14ac:dyDescent="0.3">
      <c r="A21" s="163"/>
      <c r="B21" s="7" t="s">
        <v>161</v>
      </c>
      <c r="C21" s="9">
        <v>2</v>
      </c>
      <c r="D21" s="177"/>
      <c r="F21" s="25"/>
    </row>
    <row r="22" spans="1:6" ht="30" x14ac:dyDescent="0.25">
      <c r="A22" s="143" t="s">
        <v>164</v>
      </c>
      <c r="B22" s="3" t="s">
        <v>165</v>
      </c>
      <c r="C22" s="8">
        <v>0</v>
      </c>
      <c r="D22" s="176"/>
      <c r="F22" s="26" t="s">
        <v>464</v>
      </c>
    </row>
    <row r="23" spans="1:6" ht="30" x14ac:dyDescent="0.25">
      <c r="A23" s="168"/>
      <c r="B23" s="2" t="s">
        <v>166</v>
      </c>
      <c r="C23" s="10">
        <v>1</v>
      </c>
      <c r="D23" s="178"/>
      <c r="F23" s="25"/>
    </row>
    <row r="24" spans="1:6" ht="30" x14ac:dyDescent="0.25">
      <c r="A24" s="168"/>
      <c r="B24" s="2" t="s">
        <v>167</v>
      </c>
      <c r="C24" s="10">
        <v>2</v>
      </c>
      <c r="D24" s="178"/>
      <c r="F24" s="25"/>
    </row>
    <row r="25" spans="1:6" ht="30.75" thickBot="1" x14ac:dyDescent="0.3">
      <c r="A25" s="214"/>
      <c r="B25" s="5" t="s">
        <v>168</v>
      </c>
      <c r="C25" s="11">
        <v>3</v>
      </c>
      <c r="D25" s="177"/>
      <c r="F25" s="25"/>
    </row>
    <row r="26" spans="1:6" ht="15.75" thickBot="1" x14ac:dyDescent="0.3">
      <c r="A26" s="23"/>
      <c r="B26" s="12" t="s">
        <v>25</v>
      </c>
      <c r="C26" s="19">
        <f>C6+C10+C14+C18+C21+C25</f>
        <v>15</v>
      </c>
      <c r="D26" s="19">
        <f>SUM(D5:D25)</f>
        <v>0</v>
      </c>
      <c r="F26" s="25"/>
    </row>
    <row r="27" spans="1:6" x14ac:dyDescent="0.25">
      <c r="A27" s="31"/>
      <c r="B27" s="31"/>
      <c r="C27" s="31"/>
      <c r="D27" s="31"/>
    </row>
    <row r="28" spans="1:6" x14ac:dyDescent="0.25">
      <c r="A28" s="31"/>
      <c r="B28" s="31"/>
      <c r="C28" s="31"/>
      <c r="D28" s="31"/>
    </row>
    <row r="29" spans="1:6" x14ac:dyDescent="0.25">
      <c r="A29" s="31"/>
      <c r="B29" s="31"/>
      <c r="C29" s="31"/>
      <c r="D29" s="31"/>
    </row>
    <row r="30" spans="1:6" x14ac:dyDescent="0.25">
      <c r="A30" s="31"/>
      <c r="B30" s="31"/>
      <c r="C30" s="31"/>
      <c r="D30" s="31"/>
    </row>
    <row r="31" spans="1:6" x14ac:dyDescent="0.25">
      <c r="A31" s="31"/>
      <c r="B31" s="31"/>
      <c r="C31" s="31"/>
      <c r="D31" s="31"/>
    </row>
    <row r="32" spans="1:6" x14ac:dyDescent="0.25">
      <c r="A32" s="31"/>
      <c r="B32" s="31"/>
      <c r="C32" s="31"/>
      <c r="D32" s="31"/>
    </row>
    <row r="33" spans="1:4" x14ac:dyDescent="0.25">
      <c r="A33" s="31"/>
      <c r="B33" s="31"/>
      <c r="C33" s="31"/>
      <c r="D33" s="31"/>
    </row>
    <row r="34" spans="1:4" x14ac:dyDescent="0.25">
      <c r="A34" s="31"/>
      <c r="B34" s="31"/>
      <c r="C34" s="31"/>
      <c r="D34" s="31"/>
    </row>
    <row r="35" spans="1:4" x14ac:dyDescent="0.25">
      <c r="A35" s="31"/>
      <c r="B35" s="31"/>
      <c r="C35" s="31"/>
      <c r="D35" s="31"/>
    </row>
    <row r="36" spans="1:4" x14ac:dyDescent="0.25">
      <c r="A36" s="31"/>
      <c r="B36" s="31"/>
      <c r="C36" s="31"/>
      <c r="D36" s="31"/>
    </row>
    <row r="37" spans="1:4" x14ac:dyDescent="0.25">
      <c r="A37" s="31"/>
      <c r="B37" s="31"/>
      <c r="C37" s="31"/>
      <c r="D37" s="31"/>
    </row>
    <row r="38" spans="1:4" x14ac:dyDescent="0.25">
      <c r="A38" s="31"/>
      <c r="B38" s="31"/>
      <c r="C38" s="31"/>
      <c r="D38" s="31"/>
    </row>
    <row r="39" spans="1:4" x14ac:dyDescent="0.25">
      <c r="A39" s="31"/>
      <c r="B39" s="31"/>
      <c r="C39" s="31"/>
      <c r="D39" s="31"/>
    </row>
    <row r="40" spans="1:4" x14ac:dyDescent="0.25">
      <c r="A40" s="31"/>
      <c r="B40" s="31"/>
      <c r="C40" s="31"/>
      <c r="D40" s="31"/>
    </row>
    <row r="41" spans="1:4" x14ac:dyDescent="0.25">
      <c r="A41" s="31"/>
      <c r="B41" s="31"/>
      <c r="C41" s="31"/>
      <c r="D41" s="31"/>
    </row>
    <row r="42" spans="1:4" x14ac:dyDescent="0.25">
      <c r="A42" s="31"/>
      <c r="B42" s="31"/>
      <c r="C42" s="31"/>
      <c r="D42" s="31"/>
    </row>
    <row r="43" spans="1:4" x14ac:dyDescent="0.25">
      <c r="A43" s="31"/>
      <c r="B43" s="31"/>
      <c r="C43" s="31"/>
      <c r="D43" s="31"/>
    </row>
    <row r="44" spans="1:4" x14ac:dyDescent="0.25">
      <c r="A44" s="31"/>
      <c r="B44" s="31"/>
      <c r="C44" s="31"/>
      <c r="D44" s="31"/>
    </row>
    <row r="45" spans="1:4" x14ac:dyDescent="0.25">
      <c r="A45" s="31"/>
      <c r="B45" s="31"/>
      <c r="C45" s="31"/>
      <c r="D45" s="31"/>
    </row>
    <row r="46" spans="1:4" x14ac:dyDescent="0.25">
      <c r="A46" s="31"/>
      <c r="B46" s="31"/>
      <c r="C46" s="31"/>
      <c r="D46" s="31"/>
    </row>
    <row r="47" spans="1:4" x14ac:dyDescent="0.25">
      <c r="A47" s="31"/>
      <c r="B47" s="31"/>
      <c r="C47" s="31"/>
      <c r="D47" s="31"/>
    </row>
    <row r="48" spans="1:4" x14ac:dyDescent="0.25">
      <c r="A48" s="31"/>
      <c r="B48" s="31"/>
      <c r="C48" s="31"/>
      <c r="D48" s="31"/>
    </row>
    <row r="49" spans="1:4" x14ac:dyDescent="0.25">
      <c r="A49" s="31"/>
      <c r="B49" s="31"/>
      <c r="C49" s="31"/>
      <c r="D49" s="31"/>
    </row>
    <row r="50" spans="1:4" x14ac:dyDescent="0.25">
      <c r="A50" s="31"/>
      <c r="B50" s="31"/>
      <c r="C50" s="31"/>
      <c r="D50" s="31"/>
    </row>
    <row r="51" spans="1:4" x14ac:dyDescent="0.25">
      <c r="A51" s="31"/>
      <c r="B51" s="31"/>
      <c r="C51" s="31"/>
      <c r="D51" s="31"/>
    </row>
    <row r="52" spans="1:4" x14ac:dyDescent="0.25">
      <c r="A52" s="31"/>
      <c r="B52" s="31"/>
      <c r="C52" s="31"/>
      <c r="D52" s="31"/>
    </row>
    <row r="53" spans="1:4" x14ac:dyDescent="0.25">
      <c r="A53" s="31"/>
      <c r="B53" s="31"/>
      <c r="C53" s="31"/>
      <c r="D53" s="31"/>
    </row>
    <row r="54" spans="1:4" x14ac:dyDescent="0.25">
      <c r="A54" s="31"/>
      <c r="B54" s="31"/>
      <c r="C54" s="31"/>
      <c r="D54" s="31"/>
    </row>
    <row r="55" spans="1:4" x14ac:dyDescent="0.25">
      <c r="A55" s="31"/>
      <c r="B55" s="31"/>
      <c r="C55" s="31"/>
      <c r="D55" s="31"/>
    </row>
    <row r="56" spans="1:4" x14ac:dyDescent="0.25">
      <c r="A56" s="31"/>
      <c r="B56" s="31"/>
      <c r="C56" s="31"/>
      <c r="D56" s="31"/>
    </row>
    <row r="57" spans="1:4" x14ac:dyDescent="0.25">
      <c r="A57" s="31"/>
      <c r="B57" s="31"/>
      <c r="C57" s="31"/>
      <c r="D57" s="31"/>
    </row>
    <row r="58" spans="1:4" x14ac:dyDescent="0.25">
      <c r="A58" s="31"/>
      <c r="B58" s="31"/>
      <c r="C58" s="31"/>
      <c r="D58" s="31"/>
    </row>
    <row r="59" spans="1:4" x14ac:dyDescent="0.25">
      <c r="A59" s="31"/>
      <c r="B59" s="31"/>
      <c r="C59" s="31"/>
      <c r="D59" s="31"/>
    </row>
    <row r="60" spans="1:4" x14ac:dyDescent="0.25">
      <c r="A60" s="31"/>
      <c r="B60" s="31"/>
      <c r="C60" s="31"/>
      <c r="D60" s="31"/>
    </row>
    <row r="61" spans="1:4" x14ac:dyDescent="0.25">
      <c r="A61" s="31"/>
      <c r="B61" s="31"/>
      <c r="C61" s="31"/>
      <c r="D61" s="31"/>
    </row>
    <row r="62" spans="1:4" x14ac:dyDescent="0.25">
      <c r="A62" s="31"/>
      <c r="B62" s="31"/>
      <c r="C62" s="31"/>
      <c r="D62" s="31"/>
    </row>
    <row r="63" spans="1:4" x14ac:dyDescent="0.25">
      <c r="A63" s="31"/>
      <c r="B63" s="31"/>
      <c r="C63" s="31"/>
      <c r="D63" s="31"/>
    </row>
    <row r="64" spans="1:4" x14ac:dyDescent="0.25">
      <c r="A64" s="31"/>
      <c r="B64" s="31"/>
      <c r="C64" s="31"/>
      <c r="D64" s="31"/>
    </row>
    <row r="65" spans="1:4" x14ac:dyDescent="0.25">
      <c r="A65" s="31"/>
      <c r="B65" s="31"/>
      <c r="C65" s="31"/>
      <c r="D65" s="31"/>
    </row>
    <row r="66" spans="1:4" x14ac:dyDescent="0.25">
      <c r="A66" s="31"/>
      <c r="B66" s="31"/>
      <c r="C66" s="31"/>
      <c r="D66" s="31"/>
    </row>
    <row r="67" spans="1:4" x14ac:dyDescent="0.25">
      <c r="A67" s="31"/>
      <c r="B67" s="31"/>
      <c r="C67" s="31"/>
      <c r="D67" s="31"/>
    </row>
    <row r="68" spans="1:4" x14ac:dyDescent="0.25">
      <c r="A68" s="31"/>
      <c r="B68" s="31"/>
      <c r="C68" s="31"/>
      <c r="D68" s="31"/>
    </row>
    <row r="69" spans="1:4" x14ac:dyDescent="0.25">
      <c r="A69" s="31"/>
      <c r="B69" s="31"/>
      <c r="C69" s="31"/>
      <c r="D69" s="31"/>
    </row>
    <row r="70" spans="1:4" x14ac:dyDescent="0.25">
      <c r="A70" s="31"/>
      <c r="B70" s="31"/>
      <c r="C70" s="31"/>
      <c r="D70" s="31"/>
    </row>
    <row r="71" spans="1:4" x14ac:dyDescent="0.25">
      <c r="A71" s="31"/>
      <c r="B71" s="31"/>
      <c r="C71" s="31"/>
      <c r="D71" s="31"/>
    </row>
    <row r="72" spans="1:4" x14ac:dyDescent="0.25">
      <c r="A72" s="31"/>
      <c r="B72" s="31"/>
      <c r="C72" s="31"/>
      <c r="D72" s="31"/>
    </row>
    <row r="73" spans="1:4" x14ac:dyDescent="0.25">
      <c r="A73" s="31"/>
      <c r="B73" s="31"/>
      <c r="C73" s="31"/>
      <c r="D73" s="31"/>
    </row>
    <row r="74" spans="1:4" x14ac:dyDescent="0.25">
      <c r="A74" s="31"/>
      <c r="B74" s="31"/>
      <c r="C74" s="31"/>
      <c r="D74" s="31"/>
    </row>
    <row r="75" spans="1:4" x14ac:dyDescent="0.25">
      <c r="A75" s="31"/>
      <c r="B75" s="31"/>
      <c r="C75" s="31"/>
      <c r="D75" s="31"/>
    </row>
    <row r="76" spans="1:4" x14ac:dyDescent="0.25">
      <c r="A76" s="31"/>
      <c r="B76" s="31"/>
      <c r="C76" s="31"/>
      <c r="D76" s="31"/>
    </row>
    <row r="77" spans="1:4" x14ac:dyDescent="0.25">
      <c r="A77" s="31"/>
      <c r="B77" s="31"/>
      <c r="C77" s="31"/>
      <c r="D77" s="31"/>
    </row>
    <row r="78" spans="1:4" x14ac:dyDescent="0.25">
      <c r="A78" s="31"/>
      <c r="B78" s="31"/>
      <c r="C78" s="31"/>
      <c r="D78" s="31"/>
    </row>
    <row r="79" spans="1:4" x14ac:dyDescent="0.25">
      <c r="A79" s="31"/>
      <c r="B79" s="31"/>
      <c r="C79" s="31"/>
      <c r="D79" s="31"/>
    </row>
    <row r="80" spans="1:4" x14ac:dyDescent="0.25">
      <c r="A80" s="31"/>
      <c r="B80" s="31"/>
      <c r="C80" s="31"/>
      <c r="D80" s="31"/>
    </row>
    <row r="81" spans="1:4" x14ac:dyDescent="0.25">
      <c r="A81" s="31"/>
      <c r="B81" s="31"/>
      <c r="C81" s="31"/>
      <c r="D81" s="31"/>
    </row>
    <row r="82" spans="1:4" x14ac:dyDescent="0.25">
      <c r="A82" s="31"/>
      <c r="B82" s="31"/>
      <c r="C82" s="31"/>
      <c r="D82" s="31"/>
    </row>
    <row r="83" spans="1:4" x14ac:dyDescent="0.25">
      <c r="A83" s="31"/>
      <c r="B83" s="31"/>
      <c r="C83" s="31"/>
      <c r="D83" s="31"/>
    </row>
    <row r="84" spans="1:4" x14ac:dyDescent="0.25">
      <c r="A84" s="31"/>
      <c r="B84" s="31"/>
      <c r="C84" s="31"/>
      <c r="D84" s="31"/>
    </row>
    <row r="85" spans="1:4" x14ac:dyDescent="0.25">
      <c r="A85" s="31"/>
      <c r="B85" s="31"/>
      <c r="C85" s="31"/>
      <c r="D85" s="31"/>
    </row>
    <row r="86" spans="1:4" x14ac:dyDescent="0.25">
      <c r="A86" s="31"/>
      <c r="B86" s="31"/>
      <c r="C86" s="31"/>
      <c r="D86" s="31"/>
    </row>
    <row r="87" spans="1:4" x14ac:dyDescent="0.25">
      <c r="A87" s="31"/>
      <c r="B87" s="31"/>
      <c r="C87" s="31"/>
      <c r="D87" s="31"/>
    </row>
    <row r="88" spans="1:4" x14ac:dyDescent="0.25">
      <c r="A88" s="31"/>
      <c r="B88" s="31"/>
      <c r="C88" s="31"/>
      <c r="D88" s="31"/>
    </row>
    <row r="89" spans="1:4" x14ac:dyDescent="0.25">
      <c r="A89" s="31"/>
      <c r="B89" s="31"/>
      <c r="C89" s="31"/>
      <c r="D89" s="31"/>
    </row>
    <row r="90" spans="1:4" x14ac:dyDescent="0.25">
      <c r="A90" s="31"/>
      <c r="B90" s="31"/>
      <c r="C90" s="31"/>
      <c r="D90" s="31"/>
    </row>
    <row r="91" spans="1:4" x14ac:dyDescent="0.25">
      <c r="A91" s="31"/>
      <c r="B91" s="31"/>
      <c r="C91" s="31"/>
      <c r="D91" s="31"/>
    </row>
    <row r="92" spans="1:4" x14ac:dyDescent="0.25">
      <c r="A92" s="31"/>
      <c r="B92" s="31"/>
      <c r="C92" s="31"/>
      <c r="D92" s="31"/>
    </row>
    <row r="93" spans="1:4" x14ac:dyDescent="0.25">
      <c r="A93" s="31"/>
      <c r="B93" s="31"/>
      <c r="C93" s="31"/>
      <c r="D93" s="31"/>
    </row>
    <row r="94" spans="1:4" x14ac:dyDescent="0.25">
      <c r="A94" s="31"/>
      <c r="B94" s="31"/>
      <c r="C94" s="31"/>
      <c r="D94" s="31"/>
    </row>
    <row r="95" spans="1:4" x14ac:dyDescent="0.25">
      <c r="A95" s="31"/>
      <c r="B95" s="31"/>
      <c r="C95" s="31"/>
      <c r="D95" s="31"/>
    </row>
    <row r="96" spans="1:4" x14ac:dyDescent="0.25">
      <c r="A96" s="31"/>
      <c r="B96" s="31"/>
      <c r="C96" s="31"/>
      <c r="D96" s="31"/>
    </row>
    <row r="97" spans="1:4" x14ac:dyDescent="0.25">
      <c r="A97" s="31"/>
      <c r="B97" s="31"/>
      <c r="C97" s="31"/>
      <c r="D97" s="31"/>
    </row>
    <row r="98" spans="1:4" x14ac:dyDescent="0.25">
      <c r="A98" s="31"/>
      <c r="B98" s="31"/>
      <c r="C98" s="31"/>
      <c r="D98" s="31"/>
    </row>
    <row r="99" spans="1:4" x14ac:dyDescent="0.25">
      <c r="A99" s="31"/>
      <c r="B99" s="31"/>
      <c r="C99" s="31"/>
      <c r="D99" s="31"/>
    </row>
    <row r="100" spans="1:4" x14ac:dyDescent="0.25">
      <c r="A100" s="31"/>
      <c r="B100" s="31"/>
      <c r="C100" s="31"/>
      <c r="D100" s="31"/>
    </row>
    <row r="101" spans="1:4" x14ac:dyDescent="0.25">
      <c r="A101" s="31"/>
      <c r="B101" s="31"/>
      <c r="C101" s="31"/>
      <c r="D101" s="31"/>
    </row>
    <row r="102" spans="1:4" x14ac:dyDescent="0.25">
      <c r="A102" s="31"/>
      <c r="B102" s="31"/>
      <c r="C102" s="31"/>
      <c r="D102" s="31"/>
    </row>
    <row r="103" spans="1:4" x14ac:dyDescent="0.25">
      <c r="A103" s="31"/>
      <c r="B103" s="31"/>
      <c r="C103" s="31"/>
      <c r="D103" s="31"/>
    </row>
    <row r="104" spans="1:4" x14ac:dyDescent="0.25">
      <c r="A104" s="31"/>
      <c r="B104" s="31"/>
      <c r="C104" s="31"/>
      <c r="D104" s="31"/>
    </row>
    <row r="105" spans="1:4" x14ac:dyDescent="0.25">
      <c r="A105" s="31"/>
      <c r="B105" s="31"/>
      <c r="C105" s="31"/>
      <c r="D105" s="31"/>
    </row>
    <row r="106" spans="1:4" x14ac:dyDescent="0.25">
      <c r="A106" s="31"/>
      <c r="B106" s="31"/>
      <c r="C106" s="31"/>
      <c r="D106" s="31"/>
    </row>
    <row r="107" spans="1:4" x14ac:dyDescent="0.25">
      <c r="A107" s="31"/>
      <c r="B107" s="31"/>
      <c r="C107" s="31"/>
      <c r="D107" s="31"/>
    </row>
    <row r="108" spans="1:4" x14ac:dyDescent="0.25">
      <c r="A108" s="31"/>
      <c r="B108" s="31"/>
      <c r="C108" s="31"/>
      <c r="D108" s="31"/>
    </row>
    <row r="109" spans="1:4" x14ac:dyDescent="0.25">
      <c r="A109" s="31"/>
      <c r="B109" s="31"/>
      <c r="C109" s="31"/>
      <c r="D109" s="31"/>
    </row>
    <row r="110" spans="1:4" x14ac:dyDescent="0.25">
      <c r="A110" s="31"/>
      <c r="B110" s="31"/>
      <c r="C110" s="31"/>
      <c r="D110" s="31"/>
    </row>
    <row r="111" spans="1:4" x14ac:dyDescent="0.25">
      <c r="A111" s="31"/>
      <c r="B111" s="31"/>
      <c r="C111" s="31"/>
      <c r="D111" s="31"/>
    </row>
    <row r="112" spans="1:4" x14ac:dyDescent="0.25">
      <c r="A112" s="31"/>
      <c r="B112" s="31"/>
      <c r="C112" s="31"/>
      <c r="D112" s="31"/>
    </row>
    <row r="113" spans="1:4" x14ac:dyDescent="0.25">
      <c r="A113" s="31"/>
      <c r="B113" s="31"/>
      <c r="C113" s="31"/>
      <c r="D113" s="31"/>
    </row>
    <row r="114" spans="1:4" x14ac:dyDescent="0.25">
      <c r="A114" s="31"/>
      <c r="B114" s="31"/>
      <c r="C114" s="31"/>
      <c r="D114" s="31"/>
    </row>
    <row r="115" spans="1:4" x14ac:dyDescent="0.25">
      <c r="A115" s="31"/>
      <c r="B115" s="31"/>
      <c r="C115" s="31"/>
      <c r="D115" s="31"/>
    </row>
    <row r="116" spans="1:4" x14ac:dyDescent="0.25">
      <c r="A116" s="31"/>
      <c r="B116" s="31"/>
      <c r="C116" s="31"/>
      <c r="D116" s="31"/>
    </row>
    <row r="117" spans="1:4" x14ac:dyDescent="0.25">
      <c r="A117" s="31"/>
      <c r="B117" s="31"/>
      <c r="C117" s="31"/>
      <c r="D117" s="31"/>
    </row>
    <row r="118" spans="1:4" x14ac:dyDescent="0.25">
      <c r="A118" s="31"/>
      <c r="B118" s="31"/>
      <c r="C118" s="31"/>
      <c r="D118" s="31"/>
    </row>
    <row r="119" spans="1:4" x14ac:dyDescent="0.25">
      <c r="A119" s="31"/>
      <c r="B119" s="31"/>
      <c r="C119" s="31"/>
      <c r="D119" s="31"/>
    </row>
    <row r="120" spans="1:4" x14ac:dyDescent="0.25">
      <c r="A120" s="31"/>
      <c r="B120" s="31"/>
      <c r="C120" s="31"/>
      <c r="D120" s="31"/>
    </row>
    <row r="121" spans="1:4" x14ac:dyDescent="0.25">
      <c r="A121" s="31"/>
      <c r="B121" s="31"/>
      <c r="C121" s="31"/>
      <c r="D121" s="31"/>
    </row>
    <row r="122" spans="1:4" x14ac:dyDescent="0.25">
      <c r="A122" s="31"/>
      <c r="B122" s="31"/>
      <c r="C122" s="31"/>
      <c r="D122" s="31"/>
    </row>
    <row r="123" spans="1:4" x14ac:dyDescent="0.25">
      <c r="A123" s="31"/>
      <c r="B123" s="31"/>
      <c r="C123" s="31"/>
      <c r="D123" s="31"/>
    </row>
    <row r="124" spans="1:4" x14ac:dyDescent="0.25">
      <c r="A124" s="31"/>
      <c r="B124" s="31"/>
      <c r="C124" s="31"/>
      <c r="D124" s="31"/>
    </row>
    <row r="125" spans="1:4" x14ac:dyDescent="0.25">
      <c r="A125" s="31"/>
      <c r="B125" s="31"/>
      <c r="C125" s="31"/>
      <c r="D125" s="31"/>
    </row>
    <row r="126" spans="1:4" x14ac:dyDescent="0.25">
      <c r="A126" s="31"/>
      <c r="B126" s="31"/>
      <c r="C126" s="31"/>
      <c r="D126" s="31"/>
    </row>
    <row r="127" spans="1:4" x14ac:dyDescent="0.25">
      <c r="A127" s="31"/>
      <c r="B127" s="31"/>
      <c r="C127" s="31"/>
      <c r="D127" s="31"/>
    </row>
    <row r="128" spans="1:4" x14ac:dyDescent="0.25">
      <c r="A128" s="31"/>
      <c r="B128" s="31"/>
      <c r="C128" s="31"/>
      <c r="D128" s="31"/>
    </row>
    <row r="129" spans="1:4" x14ac:dyDescent="0.25">
      <c r="A129" s="31"/>
      <c r="B129" s="31"/>
      <c r="C129" s="31"/>
      <c r="D129" s="31"/>
    </row>
    <row r="130" spans="1:4" x14ac:dyDescent="0.25">
      <c r="A130" s="31"/>
      <c r="B130" s="31"/>
      <c r="C130" s="31"/>
      <c r="D130" s="31"/>
    </row>
    <row r="131" spans="1:4" x14ac:dyDescent="0.25">
      <c r="A131" s="31"/>
      <c r="B131" s="31"/>
      <c r="C131" s="31"/>
      <c r="D131" s="31"/>
    </row>
    <row r="132" spans="1:4" x14ac:dyDescent="0.25">
      <c r="A132" s="31"/>
      <c r="B132" s="31"/>
      <c r="C132" s="31"/>
      <c r="D132" s="31"/>
    </row>
    <row r="133" spans="1:4" x14ac:dyDescent="0.25">
      <c r="A133" s="31"/>
      <c r="B133" s="31"/>
      <c r="C133" s="31"/>
      <c r="D133" s="31"/>
    </row>
    <row r="134" spans="1:4" x14ac:dyDescent="0.25">
      <c r="A134" s="31"/>
      <c r="B134" s="31"/>
      <c r="C134" s="31"/>
      <c r="D134" s="31"/>
    </row>
    <row r="135" spans="1:4" x14ac:dyDescent="0.25">
      <c r="A135" s="31"/>
      <c r="B135" s="31"/>
      <c r="C135" s="31"/>
      <c r="D135" s="31"/>
    </row>
    <row r="136" spans="1:4" x14ac:dyDescent="0.25">
      <c r="A136" s="31"/>
      <c r="B136" s="31"/>
      <c r="C136" s="31"/>
      <c r="D136" s="31"/>
    </row>
    <row r="137" spans="1:4" x14ac:dyDescent="0.25">
      <c r="A137" s="31"/>
      <c r="B137" s="31"/>
      <c r="C137" s="31"/>
      <c r="D137" s="31"/>
    </row>
    <row r="138" spans="1:4" x14ac:dyDescent="0.25">
      <c r="A138" s="31"/>
      <c r="B138" s="31"/>
      <c r="C138" s="31"/>
      <c r="D138" s="31"/>
    </row>
    <row r="139" spans="1:4" x14ac:dyDescent="0.25">
      <c r="A139" s="31"/>
      <c r="B139" s="31"/>
      <c r="C139" s="31"/>
      <c r="D139" s="31"/>
    </row>
    <row r="140" spans="1:4" x14ac:dyDescent="0.25">
      <c r="A140" s="31"/>
      <c r="B140" s="31"/>
      <c r="C140" s="31"/>
      <c r="D140" s="31"/>
    </row>
    <row r="141" spans="1:4" x14ac:dyDescent="0.25">
      <c r="A141" s="31"/>
      <c r="B141" s="31"/>
      <c r="C141" s="31"/>
      <c r="D141" s="31"/>
    </row>
    <row r="142" spans="1:4" x14ac:dyDescent="0.25">
      <c r="A142" s="31"/>
      <c r="B142" s="31"/>
      <c r="C142" s="31"/>
      <c r="D142" s="31"/>
    </row>
    <row r="143" spans="1:4" x14ac:dyDescent="0.25">
      <c r="A143" s="31"/>
      <c r="B143" s="31"/>
      <c r="C143" s="31"/>
      <c r="D143" s="31"/>
    </row>
    <row r="144" spans="1:4" x14ac:dyDescent="0.25">
      <c r="A144" s="31"/>
      <c r="B144" s="31"/>
      <c r="C144" s="31"/>
      <c r="D144" s="31"/>
    </row>
    <row r="145" spans="1:4" x14ac:dyDescent="0.25">
      <c r="A145" s="31"/>
      <c r="B145" s="31"/>
      <c r="C145" s="31"/>
      <c r="D145" s="31"/>
    </row>
    <row r="146" spans="1:4" x14ac:dyDescent="0.25">
      <c r="A146" s="31"/>
      <c r="B146" s="31"/>
      <c r="C146" s="31"/>
      <c r="D146" s="31"/>
    </row>
    <row r="147" spans="1:4" x14ac:dyDescent="0.25">
      <c r="A147" s="31"/>
      <c r="B147" s="31"/>
      <c r="C147" s="31"/>
      <c r="D147" s="31"/>
    </row>
  </sheetData>
  <sheetProtection algorithmName="SHA-512" hashValue="potBF5ewyves7oCVCYkNSfZDvv63qqKIKhLRNKROr7+/2UN4HQbW9QMD3e+z+lW0zHR19e2iuG28zlL5ENIrtw==" saltValue="RzTZAHpOY2d1ALJX0gCDLg==" spinCount="100000" sheet="1" objects="1" scenarios="1"/>
  <protectedRanges>
    <protectedRange sqref="D1:D25" name="Диапазон1"/>
  </protectedRanges>
  <mergeCells count="16">
    <mergeCell ref="D19:D21"/>
    <mergeCell ref="D22:D25"/>
    <mergeCell ref="D1:D4"/>
    <mergeCell ref="D5:D6"/>
    <mergeCell ref="D7:D10"/>
    <mergeCell ref="D11:D14"/>
    <mergeCell ref="D15:D18"/>
    <mergeCell ref="A1:C1"/>
    <mergeCell ref="A2:C2"/>
    <mergeCell ref="A3:C3"/>
    <mergeCell ref="A19:A21"/>
    <mergeCell ref="A22:A25"/>
    <mergeCell ref="A5:A6"/>
    <mergeCell ref="A7:A10"/>
    <mergeCell ref="A11:A14"/>
    <mergeCell ref="A15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9D99-05EF-44D4-95C9-64613F2A0AE3}">
  <sheetPr>
    <tabColor theme="5" tint="0.59999389629810485"/>
  </sheetPr>
  <dimension ref="A1:F28"/>
  <sheetViews>
    <sheetView topLeftCell="A13" workbookViewId="0">
      <selection activeCell="A3" sqref="A3:C3"/>
    </sheetView>
  </sheetViews>
  <sheetFormatPr defaultRowHeight="15" x14ac:dyDescent="0.25"/>
  <cols>
    <col min="1" max="1" width="77.85546875" customWidth="1"/>
    <col min="2" max="2" width="53.28515625" customWidth="1"/>
    <col min="3" max="3" width="16.28515625" customWidth="1"/>
    <col min="4" max="4" width="18" customWidth="1"/>
    <col min="6" max="6" width="68.42578125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18.75" x14ac:dyDescent="0.25">
      <c r="A2" s="183" t="s">
        <v>170</v>
      </c>
      <c r="B2" s="184"/>
      <c r="C2" s="185"/>
      <c r="D2" s="146"/>
      <c r="F2" s="25"/>
    </row>
    <row r="3" spans="1:6" ht="21" thickBot="1" x14ac:dyDescent="0.3">
      <c r="A3" s="219" t="s">
        <v>169</v>
      </c>
      <c r="B3" s="220"/>
      <c r="C3" s="221"/>
      <c r="D3" s="146"/>
      <c r="F3" s="25"/>
    </row>
    <row r="4" spans="1:6" ht="29.25" thickBot="1" x14ac:dyDescent="0.3">
      <c r="A4" s="42" t="s">
        <v>0</v>
      </c>
      <c r="B4" s="43" t="s">
        <v>1</v>
      </c>
      <c r="C4" s="44" t="s">
        <v>2</v>
      </c>
      <c r="D4" s="179"/>
      <c r="F4" s="25"/>
    </row>
    <row r="5" spans="1:6" x14ac:dyDescent="0.25">
      <c r="A5" s="196" t="s">
        <v>269</v>
      </c>
      <c r="B5" s="3" t="s">
        <v>171</v>
      </c>
      <c r="C5" s="8">
        <v>0</v>
      </c>
      <c r="D5" s="176"/>
      <c r="F5" s="25"/>
    </row>
    <row r="6" spans="1:6" x14ac:dyDescent="0.25">
      <c r="A6" s="222"/>
      <c r="B6" s="2" t="s">
        <v>172</v>
      </c>
      <c r="C6" s="10">
        <v>1</v>
      </c>
      <c r="D6" s="178"/>
      <c r="F6" s="25"/>
    </row>
    <row r="7" spans="1:6" x14ac:dyDescent="0.25">
      <c r="A7" s="222"/>
      <c r="B7" s="2" t="s">
        <v>173</v>
      </c>
      <c r="C7" s="10">
        <v>2</v>
      </c>
      <c r="D7" s="178"/>
      <c r="F7" s="25"/>
    </row>
    <row r="8" spans="1:6" ht="15.75" thickBot="1" x14ac:dyDescent="0.3">
      <c r="A8" s="222"/>
      <c r="B8" s="7" t="s">
        <v>174</v>
      </c>
      <c r="C8" s="9">
        <v>3</v>
      </c>
      <c r="D8" s="177"/>
      <c r="F8" s="25"/>
    </row>
    <row r="9" spans="1:6" ht="30" x14ac:dyDescent="0.25">
      <c r="A9" s="143" t="s">
        <v>175</v>
      </c>
      <c r="B9" s="3" t="s">
        <v>176</v>
      </c>
      <c r="C9" s="8">
        <v>0</v>
      </c>
      <c r="D9" s="176"/>
      <c r="F9" s="26" t="s">
        <v>438</v>
      </c>
    </row>
    <row r="10" spans="1:6" ht="30" x14ac:dyDescent="0.25">
      <c r="A10" s="149"/>
      <c r="B10" s="2" t="s">
        <v>177</v>
      </c>
      <c r="C10" s="10">
        <v>1</v>
      </c>
      <c r="D10" s="178"/>
      <c r="F10" s="25"/>
    </row>
    <row r="11" spans="1:6" ht="30" x14ac:dyDescent="0.25">
      <c r="A11" s="149"/>
      <c r="B11" s="2" t="s">
        <v>178</v>
      </c>
      <c r="C11" s="10">
        <v>2</v>
      </c>
      <c r="D11" s="178"/>
      <c r="F11" s="25"/>
    </row>
    <row r="12" spans="1:6" ht="30.75" thickBot="1" x14ac:dyDescent="0.3">
      <c r="A12" s="144"/>
      <c r="B12" s="7" t="s">
        <v>179</v>
      </c>
      <c r="C12" s="9">
        <v>3</v>
      </c>
      <c r="D12" s="177"/>
      <c r="F12" s="25"/>
    </row>
    <row r="13" spans="1:6" x14ac:dyDescent="0.25">
      <c r="A13" s="157" t="s">
        <v>183</v>
      </c>
      <c r="B13" s="3" t="s">
        <v>58</v>
      </c>
      <c r="C13" s="8">
        <v>0</v>
      </c>
      <c r="D13" s="176"/>
      <c r="F13" s="25"/>
    </row>
    <row r="14" spans="1:6" x14ac:dyDescent="0.25">
      <c r="A14" s="190"/>
      <c r="B14" s="2" t="s">
        <v>180</v>
      </c>
      <c r="C14" s="10">
        <v>1</v>
      </c>
      <c r="D14" s="178"/>
      <c r="F14" s="25"/>
    </row>
    <row r="15" spans="1:6" x14ac:dyDescent="0.25">
      <c r="A15" s="190"/>
      <c r="B15" s="2" t="s">
        <v>181</v>
      </c>
      <c r="C15" s="10">
        <v>2</v>
      </c>
      <c r="D15" s="178"/>
      <c r="F15" s="25"/>
    </row>
    <row r="16" spans="1:6" ht="15.75" thickBot="1" x14ac:dyDescent="0.3">
      <c r="A16" s="191"/>
      <c r="B16" s="7" t="s">
        <v>182</v>
      </c>
      <c r="C16" s="9">
        <v>3</v>
      </c>
      <c r="D16" s="177"/>
      <c r="F16" s="25"/>
    </row>
    <row r="17" spans="1:6" x14ac:dyDescent="0.25">
      <c r="A17" s="143" t="s">
        <v>184</v>
      </c>
      <c r="B17" s="3" t="s">
        <v>58</v>
      </c>
      <c r="C17" s="8">
        <v>0</v>
      </c>
      <c r="D17" s="176"/>
      <c r="F17" s="26" t="s">
        <v>439</v>
      </c>
    </row>
    <row r="18" spans="1:6" ht="30" x14ac:dyDescent="0.25">
      <c r="A18" s="215"/>
      <c r="B18" s="2" t="s">
        <v>185</v>
      </c>
      <c r="C18" s="10">
        <v>1</v>
      </c>
      <c r="D18" s="178"/>
      <c r="F18" s="25"/>
    </row>
    <row r="19" spans="1:6" ht="30" x14ac:dyDescent="0.25">
      <c r="A19" s="215"/>
      <c r="B19" s="2" t="s">
        <v>186</v>
      </c>
      <c r="C19" s="10">
        <v>2</v>
      </c>
      <c r="D19" s="178"/>
      <c r="F19" s="25"/>
    </row>
    <row r="20" spans="1:6" ht="45" thickBot="1" x14ac:dyDescent="0.3">
      <c r="A20" s="216"/>
      <c r="B20" s="7" t="s">
        <v>187</v>
      </c>
      <c r="C20" s="9">
        <v>3</v>
      </c>
      <c r="D20" s="177"/>
      <c r="F20" s="25"/>
    </row>
    <row r="21" spans="1:6" x14ac:dyDescent="0.25">
      <c r="A21" s="143" t="s">
        <v>188</v>
      </c>
      <c r="B21" s="3" t="s">
        <v>58</v>
      </c>
      <c r="C21" s="8">
        <v>0</v>
      </c>
      <c r="D21" s="176"/>
      <c r="F21" s="25"/>
    </row>
    <row r="22" spans="1:6" ht="45" x14ac:dyDescent="0.25">
      <c r="A22" s="215"/>
      <c r="B22" s="2" t="s">
        <v>189</v>
      </c>
      <c r="C22" s="10">
        <v>1</v>
      </c>
      <c r="D22" s="178"/>
      <c r="F22" s="25"/>
    </row>
    <row r="23" spans="1:6" ht="45" x14ac:dyDescent="0.25">
      <c r="A23" s="215"/>
      <c r="B23" s="2" t="s">
        <v>190</v>
      </c>
      <c r="C23" s="10">
        <v>2</v>
      </c>
      <c r="D23" s="178"/>
      <c r="F23" s="25"/>
    </row>
    <row r="24" spans="1:6" ht="45.75" thickBot="1" x14ac:dyDescent="0.3">
      <c r="A24" s="216"/>
      <c r="B24" s="7" t="s">
        <v>191</v>
      </c>
      <c r="C24" s="9">
        <v>3</v>
      </c>
      <c r="D24" s="177"/>
      <c r="F24" s="25"/>
    </row>
    <row r="25" spans="1:6" ht="36.75" customHeight="1" x14ac:dyDescent="0.25">
      <c r="A25" s="143" t="s">
        <v>192</v>
      </c>
      <c r="B25" s="3" t="s">
        <v>58</v>
      </c>
      <c r="C25" s="8">
        <v>0</v>
      </c>
      <c r="D25" s="176"/>
      <c r="F25" s="26" t="s">
        <v>440</v>
      </c>
    </row>
    <row r="26" spans="1:6" ht="30" x14ac:dyDescent="0.25">
      <c r="A26" s="217"/>
      <c r="B26" s="2" t="s">
        <v>193</v>
      </c>
      <c r="C26" s="10">
        <v>1</v>
      </c>
      <c r="D26" s="178"/>
      <c r="F26" s="25"/>
    </row>
    <row r="27" spans="1:6" ht="45.75" thickBot="1" x14ac:dyDescent="0.3">
      <c r="A27" s="218"/>
      <c r="B27" s="5" t="s">
        <v>194</v>
      </c>
      <c r="C27" s="11">
        <v>2</v>
      </c>
      <c r="D27" s="177"/>
      <c r="F27" s="25"/>
    </row>
    <row r="28" spans="1:6" ht="15.75" thickBot="1" x14ac:dyDescent="0.3">
      <c r="A28" s="23"/>
      <c r="B28" s="12" t="s">
        <v>25</v>
      </c>
      <c r="C28" s="19">
        <f>C8+C12+C16+C20+C24+C27</f>
        <v>17</v>
      </c>
      <c r="D28" s="19">
        <f>IF(OR(D5=0),0,SUM(D5:D25))</f>
        <v>0</v>
      </c>
      <c r="F28" s="25"/>
    </row>
  </sheetData>
  <sheetProtection algorithmName="SHA-512" hashValue="cO7cWB3SVxsgzzCsuwbLUVjPFSep2U2u0MeKzzMpvRaCtvLLrR0MUAYA00DdrMsWXH8zTNUJl9TlUwlSAz88nQ==" saltValue="ZpWqtsSiT3YRcXc3P7ULhA==" spinCount="100000" sheet="1" objects="1" scenarios="1"/>
  <protectedRanges>
    <protectedRange sqref="D1:D27" name="Диапазон1"/>
  </protectedRanges>
  <mergeCells count="16">
    <mergeCell ref="A21:A24"/>
    <mergeCell ref="A25:A27"/>
    <mergeCell ref="A9:A12"/>
    <mergeCell ref="A13:A16"/>
    <mergeCell ref="D1:D4"/>
    <mergeCell ref="D5:D8"/>
    <mergeCell ref="D9:D12"/>
    <mergeCell ref="D13:D16"/>
    <mergeCell ref="D17:D20"/>
    <mergeCell ref="D21:D24"/>
    <mergeCell ref="D25:D27"/>
    <mergeCell ref="A1:C1"/>
    <mergeCell ref="A2:C2"/>
    <mergeCell ref="A3:C3"/>
    <mergeCell ref="A5:A8"/>
    <mergeCell ref="A17:A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00B1-5FC5-4E92-AAE0-124ECC3F2F51}">
  <sheetPr>
    <tabColor theme="5" tint="0.59999389629810485"/>
  </sheetPr>
  <dimension ref="A1:F153"/>
  <sheetViews>
    <sheetView workbookViewId="0">
      <selection activeCell="A3" sqref="A3:C3"/>
    </sheetView>
  </sheetViews>
  <sheetFormatPr defaultRowHeight="15" x14ac:dyDescent="0.25"/>
  <cols>
    <col min="1" max="1" width="78.85546875" customWidth="1"/>
    <col min="2" max="2" width="42.42578125" customWidth="1"/>
    <col min="3" max="3" width="17.85546875" customWidth="1"/>
    <col min="4" max="4" width="24.42578125" customWidth="1"/>
    <col min="6" max="6" width="60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18.75" x14ac:dyDescent="0.25">
      <c r="A2" s="183" t="s">
        <v>170</v>
      </c>
      <c r="B2" s="184"/>
      <c r="C2" s="185"/>
      <c r="D2" s="146"/>
      <c r="F2" s="25"/>
    </row>
    <row r="3" spans="1:6" ht="21" thickBot="1" x14ac:dyDescent="0.3">
      <c r="A3" s="219" t="s">
        <v>195</v>
      </c>
      <c r="B3" s="220"/>
      <c r="C3" s="221"/>
      <c r="D3" s="146"/>
      <c r="F3" s="25"/>
    </row>
    <row r="4" spans="1:6" ht="29.25" thickBot="1" x14ac:dyDescent="0.3">
      <c r="A4" s="42" t="s">
        <v>0</v>
      </c>
      <c r="B4" s="43" t="s">
        <v>1</v>
      </c>
      <c r="C4" s="44" t="s">
        <v>2</v>
      </c>
      <c r="D4" s="179"/>
      <c r="F4" s="25"/>
    </row>
    <row r="5" spans="1:6" ht="33.75" x14ac:dyDescent="0.25">
      <c r="A5" s="157" t="s">
        <v>441</v>
      </c>
      <c r="B5" s="3" t="s">
        <v>58</v>
      </c>
      <c r="C5" s="8">
        <v>0</v>
      </c>
      <c r="D5" s="176"/>
      <c r="F5" s="26" t="s">
        <v>442</v>
      </c>
    </row>
    <row r="6" spans="1:6" x14ac:dyDescent="0.25">
      <c r="A6" s="158"/>
      <c r="B6" s="2" t="s">
        <v>196</v>
      </c>
      <c r="C6" s="10">
        <v>1</v>
      </c>
      <c r="D6" s="178"/>
      <c r="F6" s="25"/>
    </row>
    <row r="7" spans="1:6" x14ac:dyDescent="0.25">
      <c r="A7" s="158"/>
      <c r="B7" s="2" t="s">
        <v>197</v>
      </c>
      <c r="C7" s="10">
        <v>2</v>
      </c>
      <c r="D7" s="178"/>
      <c r="F7" s="25"/>
    </row>
    <row r="8" spans="1:6" ht="15.75" thickBot="1" x14ac:dyDescent="0.3">
      <c r="A8" s="159"/>
      <c r="B8" s="7" t="s">
        <v>198</v>
      </c>
      <c r="C8" s="9">
        <v>3</v>
      </c>
      <c r="D8" s="177"/>
      <c r="F8" s="25"/>
    </row>
    <row r="9" spans="1:6" x14ac:dyDescent="0.25">
      <c r="A9" s="224" t="s">
        <v>199</v>
      </c>
      <c r="B9" s="3" t="s">
        <v>58</v>
      </c>
      <c r="C9" s="8">
        <v>0</v>
      </c>
      <c r="D9" s="176"/>
      <c r="F9" s="25"/>
    </row>
    <row r="10" spans="1:6" ht="38.25" customHeight="1" thickBot="1" x14ac:dyDescent="0.3">
      <c r="A10" s="225"/>
      <c r="B10" s="7" t="s">
        <v>200</v>
      </c>
      <c r="C10" s="9">
        <v>1</v>
      </c>
      <c r="D10" s="177"/>
      <c r="F10" s="25"/>
    </row>
    <row r="11" spans="1:6" x14ac:dyDescent="0.25">
      <c r="A11" s="157" t="s">
        <v>201</v>
      </c>
      <c r="B11" s="3" t="s">
        <v>58</v>
      </c>
      <c r="C11" s="8">
        <v>0</v>
      </c>
      <c r="D11" s="176"/>
      <c r="F11" s="25"/>
    </row>
    <row r="12" spans="1:6" ht="42.75" customHeight="1" thickBot="1" x14ac:dyDescent="0.3">
      <c r="A12" s="159"/>
      <c r="B12" s="7" t="s">
        <v>202</v>
      </c>
      <c r="C12" s="9">
        <v>1</v>
      </c>
      <c r="D12" s="177"/>
      <c r="F12" s="25"/>
    </row>
    <row r="13" spans="1:6" x14ac:dyDescent="0.25">
      <c r="A13" s="157" t="s">
        <v>203</v>
      </c>
      <c r="B13" s="52" t="s">
        <v>58</v>
      </c>
      <c r="C13" s="8">
        <v>0</v>
      </c>
      <c r="D13" s="176"/>
      <c r="F13" s="25"/>
    </row>
    <row r="14" spans="1:6" ht="40.5" customHeight="1" thickBot="1" x14ac:dyDescent="0.3">
      <c r="A14" s="159"/>
      <c r="B14" s="53" t="s">
        <v>204</v>
      </c>
      <c r="C14" s="9">
        <v>1</v>
      </c>
      <c r="D14" s="177"/>
      <c r="F14" s="25"/>
    </row>
    <row r="15" spans="1:6" x14ac:dyDescent="0.25">
      <c r="A15" s="157" t="s">
        <v>205</v>
      </c>
      <c r="B15" s="3" t="s">
        <v>58</v>
      </c>
      <c r="C15" s="8">
        <v>0</v>
      </c>
      <c r="D15" s="176"/>
      <c r="F15" s="25"/>
    </row>
    <row r="16" spans="1:6" ht="36" customHeight="1" thickBot="1" x14ac:dyDescent="0.3">
      <c r="A16" s="159"/>
      <c r="B16" s="7" t="s">
        <v>206</v>
      </c>
      <c r="C16" s="9">
        <v>1</v>
      </c>
      <c r="D16" s="177"/>
      <c r="F16" s="25"/>
    </row>
    <row r="17" spans="1:6" x14ac:dyDescent="0.25">
      <c r="A17" s="157" t="s">
        <v>207</v>
      </c>
      <c r="B17" s="54">
        <v>0</v>
      </c>
      <c r="C17" s="8">
        <v>0</v>
      </c>
      <c r="D17" s="176"/>
      <c r="F17" s="25"/>
    </row>
    <row r="18" spans="1:6" x14ac:dyDescent="0.25">
      <c r="A18" s="158"/>
      <c r="B18" s="2" t="s">
        <v>171</v>
      </c>
      <c r="C18" s="10">
        <v>1</v>
      </c>
      <c r="D18" s="178"/>
      <c r="F18" s="25"/>
    </row>
    <row r="19" spans="1:6" x14ac:dyDescent="0.25">
      <c r="A19" s="158"/>
      <c r="B19" s="2" t="s">
        <v>208</v>
      </c>
      <c r="C19" s="10">
        <v>2</v>
      </c>
      <c r="D19" s="178"/>
      <c r="F19" s="25"/>
    </row>
    <row r="20" spans="1:6" ht="15.75" thickBot="1" x14ac:dyDescent="0.3">
      <c r="A20" s="159"/>
      <c r="B20" s="7" t="s">
        <v>209</v>
      </c>
      <c r="C20" s="9">
        <v>3</v>
      </c>
      <c r="D20" s="177"/>
      <c r="F20" s="25"/>
    </row>
    <row r="21" spans="1:6" ht="30" x14ac:dyDescent="0.25">
      <c r="A21" s="157" t="s">
        <v>210</v>
      </c>
      <c r="B21" s="3" t="s">
        <v>211</v>
      </c>
      <c r="C21" s="8">
        <v>0</v>
      </c>
      <c r="D21" s="176"/>
      <c r="F21" s="25"/>
    </row>
    <row r="22" spans="1:6" ht="30" x14ac:dyDescent="0.25">
      <c r="A22" s="158"/>
      <c r="B22" s="2" t="s">
        <v>212</v>
      </c>
      <c r="C22" s="10">
        <v>1</v>
      </c>
      <c r="D22" s="178"/>
      <c r="F22" s="25"/>
    </row>
    <row r="23" spans="1:6" ht="30.75" thickBot="1" x14ac:dyDescent="0.3">
      <c r="A23" s="223"/>
      <c r="B23" s="5" t="s">
        <v>213</v>
      </c>
      <c r="C23" s="11">
        <v>2</v>
      </c>
      <c r="D23" s="177"/>
      <c r="F23" s="25"/>
    </row>
    <row r="24" spans="1:6" ht="15.75" thickBot="1" x14ac:dyDescent="0.3">
      <c r="A24" s="23"/>
      <c r="B24" s="12" t="s">
        <v>25</v>
      </c>
      <c r="C24" s="19">
        <f>C8+C10+C12+C14+C16+C20+C23</f>
        <v>12</v>
      </c>
      <c r="D24" s="19">
        <f>IF(OR(D5=0),0,SUM(D5:D21))</f>
        <v>0</v>
      </c>
      <c r="F24" s="25"/>
    </row>
    <row r="25" spans="1:6" x14ac:dyDescent="0.25">
      <c r="A25" s="37"/>
      <c r="B25" s="31"/>
      <c r="C25" s="31"/>
    </row>
    <row r="26" spans="1:6" x14ac:dyDescent="0.25">
      <c r="A26" s="37"/>
      <c r="B26" s="31"/>
      <c r="C26" s="31"/>
    </row>
    <row r="27" spans="1:6" x14ac:dyDescent="0.25">
      <c r="A27" s="37"/>
      <c r="B27" s="31"/>
      <c r="C27" s="31"/>
    </row>
    <row r="28" spans="1:6" x14ac:dyDescent="0.25">
      <c r="A28" s="37"/>
      <c r="B28" s="31"/>
      <c r="C28" s="31"/>
    </row>
    <row r="29" spans="1:6" x14ac:dyDescent="0.25">
      <c r="A29" s="37"/>
      <c r="B29" s="31"/>
      <c r="C29" s="31"/>
    </row>
    <row r="30" spans="1:6" x14ac:dyDescent="0.25">
      <c r="A30" s="37"/>
      <c r="B30" s="31"/>
      <c r="C30" s="31"/>
    </row>
    <row r="31" spans="1:6" x14ac:dyDescent="0.25">
      <c r="A31" s="37"/>
      <c r="B31" s="31"/>
      <c r="C31" s="31"/>
    </row>
    <row r="32" spans="1:6" x14ac:dyDescent="0.25">
      <c r="A32" s="37"/>
      <c r="B32" s="31"/>
      <c r="C32" s="31"/>
    </row>
    <row r="33" spans="1:3" x14ac:dyDescent="0.25">
      <c r="A33" s="37"/>
      <c r="B33" s="31"/>
      <c r="C33" s="31"/>
    </row>
    <row r="34" spans="1:3" x14ac:dyDescent="0.25">
      <c r="A34" s="37"/>
      <c r="B34" s="31"/>
      <c r="C34" s="31"/>
    </row>
    <row r="35" spans="1:3" x14ac:dyDescent="0.25">
      <c r="A35" s="37"/>
      <c r="B35" s="31"/>
      <c r="C35" s="31"/>
    </row>
    <row r="36" spans="1:3" x14ac:dyDescent="0.25">
      <c r="A36" s="37"/>
      <c r="B36" s="31"/>
      <c r="C36" s="31"/>
    </row>
    <row r="37" spans="1:3" x14ac:dyDescent="0.25">
      <c r="A37" s="37"/>
      <c r="B37" s="31"/>
      <c r="C37" s="31"/>
    </row>
    <row r="38" spans="1:3" x14ac:dyDescent="0.25">
      <c r="A38" s="37"/>
      <c r="B38" s="31"/>
      <c r="C38" s="31"/>
    </row>
    <row r="39" spans="1:3" x14ac:dyDescent="0.25">
      <c r="A39" s="37"/>
      <c r="B39" s="31"/>
      <c r="C39" s="31"/>
    </row>
    <row r="40" spans="1:3" x14ac:dyDescent="0.25">
      <c r="A40" s="31"/>
      <c r="B40" s="31"/>
      <c r="C40" s="31"/>
    </row>
    <row r="41" spans="1:3" x14ac:dyDescent="0.25">
      <c r="A41" s="31"/>
      <c r="B41" s="31"/>
      <c r="C41" s="31"/>
    </row>
    <row r="42" spans="1:3" x14ac:dyDescent="0.25">
      <c r="A42" s="31"/>
      <c r="B42" s="31"/>
      <c r="C42" s="31"/>
    </row>
    <row r="43" spans="1:3" x14ac:dyDescent="0.25">
      <c r="A43" s="31"/>
      <c r="B43" s="31"/>
      <c r="C43" s="31"/>
    </row>
    <row r="44" spans="1:3" x14ac:dyDescent="0.25">
      <c r="A44" s="31"/>
      <c r="B44" s="31"/>
      <c r="C44" s="31"/>
    </row>
    <row r="45" spans="1:3" x14ac:dyDescent="0.25">
      <c r="A45" s="31"/>
      <c r="B45" s="31"/>
      <c r="C45" s="31"/>
    </row>
    <row r="46" spans="1:3" x14ac:dyDescent="0.25">
      <c r="A46" s="31"/>
      <c r="B46" s="31"/>
      <c r="C46" s="31"/>
    </row>
    <row r="47" spans="1:3" x14ac:dyDescent="0.25">
      <c r="A47" s="31"/>
      <c r="B47" s="31"/>
      <c r="C47" s="31"/>
    </row>
    <row r="48" spans="1:3" x14ac:dyDescent="0.25">
      <c r="A48" s="31"/>
      <c r="B48" s="31"/>
      <c r="C48" s="31"/>
    </row>
    <row r="49" spans="1:3" x14ac:dyDescent="0.25">
      <c r="A49" s="31"/>
      <c r="B49" s="31"/>
      <c r="C49" s="31"/>
    </row>
    <row r="50" spans="1:3" x14ac:dyDescent="0.25">
      <c r="A50" s="31"/>
      <c r="B50" s="31"/>
      <c r="C50" s="31"/>
    </row>
    <row r="51" spans="1:3" x14ac:dyDescent="0.25">
      <c r="A51" s="31"/>
      <c r="B51" s="31"/>
      <c r="C51" s="31"/>
    </row>
    <row r="52" spans="1:3" x14ac:dyDescent="0.25">
      <c r="A52" s="31"/>
      <c r="B52" s="31"/>
      <c r="C52" s="31"/>
    </row>
    <row r="53" spans="1:3" x14ac:dyDescent="0.25">
      <c r="A53" s="31"/>
      <c r="B53" s="31"/>
      <c r="C53" s="31"/>
    </row>
    <row r="54" spans="1:3" x14ac:dyDescent="0.25">
      <c r="A54" s="31"/>
      <c r="B54" s="31"/>
      <c r="C54" s="31"/>
    </row>
    <row r="55" spans="1:3" x14ac:dyDescent="0.25">
      <c r="A55" s="31"/>
      <c r="B55" s="31"/>
      <c r="C55" s="31"/>
    </row>
    <row r="56" spans="1:3" x14ac:dyDescent="0.25">
      <c r="A56" s="31"/>
      <c r="B56" s="31"/>
      <c r="C56" s="31"/>
    </row>
    <row r="57" spans="1:3" x14ac:dyDescent="0.25">
      <c r="A57" s="31"/>
      <c r="B57" s="31"/>
      <c r="C57" s="31"/>
    </row>
    <row r="58" spans="1:3" x14ac:dyDescent="0.25">
      <c r="A58" s="31"/>
      <c r="B58" s="31"/>
      <c r="C58" s="31"/>
    </row>
    <row r="59" spans="1:3" x14ac:dyDescent="0.25">
      <c r="A59" s="31"/>
      <c r="B59" s="31"/>
      <c r="C59" s="31"/>
    </row>
    <row r="60" spans="1:3" x14ac:dyDescent="0.25">
      <c r="A60" s="31"/>
      <c r="B60" s="31"/>
      <c r="C60" s="31"/>
    </row>
    <row r="61" spans="1:3" x14ac:dyDescent="0.25">
      <c r="A61" s="31"/>
      <c r="B61" s="31"/>
      <c r="C61" s="31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1"/>
      <c r="B65" s="31"/>
      <c r="C65" s="31"/>
    </row>
    <row r="66" spans="1:3" x14ac:dyDescent="0.25">
      <c r="A66" s="31"/>
      <c r="B66" s="31"/>
      <c r="C66" s="31"/>
    </row>
    <row r="67" spans="1:3" x14ac:dyDescent="0.25">
      <c r="A67" s="31"/>
      <c r="B67" s="31"/>
      <c r="C67" s="31"/>
    </row>
    <row r="68" spans="1:3" x14ac:dyDescent="0.25">
      <c r="A68" s="31"/>
      <c r="B68" s="31"/>
      <c r="C68" s="31"/>
    </row>
    <row r="69" spans="1:3" x14ac:dyDescent="0.25">
      <c r="A69" s="31"/>
      <c r="B69" s="31"/>
      <c r="C69" s="31"/>
    </row>
    <row r="70" spans="1:3" x14ac:dyDescent="0.25">
      <c r="A70" s="31"/>
      <c r="B70" s="31"/>
      <c r="C70" s="31"/>
    </row>
    <row r="71" spans="1:3" x14ac:dyDescent="0.25">
      <c r="A71" s="31"/>
      <c r="B71" s="31"/>
      <c r="C71" s="31"/>
    </row>
    <row r="72" spans="1:3" x14ac:dyDescent="0.25">
      <c r="A72" s="31"/>
      <c r="B72" s="31"/>
      <c r="C72" s="31"/>
    </row>
    <row r="73" spans="1:3" x14ac:dyDescent="0.25">
      <c r="A73" s="31"/>
      <c r="B73" s="31"/>
      <c r="C73" s="31"/>
    </row>
    <row r="74" spans="1:3" x14ac:dyDescent="0.25">
      <c r="A74" s="31"/>
      <c r="B74" s="31"/>
      <c r="C74" s="31"/>
    </row>
    <row r="75" spans="1:3" x14ac:dyDescent="0.25">
      <c r="A75" s="31"/>
      <c r="B75" s="31"/>
      <c r="C75" s="31"/>
    </row>
    <row r="76" spans="1:3" x14ac:dyDescent="0.25">
      <c r="A76" s="31"/>
      <c r="B76" s="31"/>
      <c r="C76" s="31"/>
    </row>
    <row r="77" spans="1:3" x14ac:dyDescent="0.25">
      <c r="A77" s="31"/>
      <c r="B77" s="31"/>
      <c r="C77" s="31"/>
    </row>
    <row r="78" spans="1:3" x14ac:dyDescent="0.25">
      <c r="A78" s="31"/>
      <c r="B78" s="31"/>
      <c r="C78" s="31"/>
    </row>
    <row r="79" spans="1:3" x14ac:dyDescent="0.25">
      <c r="A79" s="31"/>
      <c r="B79" s="31"/>
      <c r="C79" s="31"/>
    </row>
    <row r="80" spans="1:3" x14ac:dyDescent="0.25">
      <c r="A80" s="31"/>
      <c r="B80" s="31"/>
      <c r="C80" s="31"/>
    </row>
    <row r="81" spans="1:3" x14ac:dyDescent="0.25">
      <c r="A81" s="31"/>
      <c r="B81" s="31"/>
      <c r="C81" s="31"/>
    </row>
    <row r="82" spans="1:3" x14ac:dyDescent="0.25">
      <c r="A82" s="31"/>
      <c r="B82" s="31"/>
      <c r="C82" s="31"/>
    </row>
    <row r="83" spans="1:3" x14ac:dyDescent="0.25">
      <c r="A83" s="31"/>
      <c r="B83" s="31"/>
      <c r="C83" s="31"/>
    </row>
    <row r="84" spans="1:3" x14ac:dyDescent="0.25">
      <c r="A84" s="31"/>
      <c r="B84" s="31"/>
      <c r="C84" s="31"/>
    </row>
    <row r="85" spans="1:3" x14ac:dyDescent="0.25">
      <c r="A85" s="31"/>
      <c r="B85" s="31"/>
      <c r="C85" s="31"/>
    </row>
    <row r="86" spans="1:3" x14ac:dyDescent="0.25">
      <c r="A86" s="31"/>
      <c r="B86" s="31"/>
      <c r="C86" s="31"/>
    </row>
    <row r="87" spans="1:3" x14ac:dyDescent="0.25">
      <c r="A87" s="31"/>
      <c r="B87" s="31"/>
      <c r="C87" s="31"/>
    </row>
    <row r="88" spans="1:3" x14ac:dyDescent="0.25">
      <c r="A88" s="31"/>
      <c r="B88" s="31"/>
      <c r="C88" s="31"/>
    </row>
    <row r="89" spans="1:3" x14ac:dyDescent="0.25">
      <c r="A89" s="31"/>
      <c r="B89" s="31"/>
      <c r="C89" s="31"/>
    </row>
    <row r="90" spans="1:3" x14ac:dyDescent="0.25">
      <c r="A90" s="31"/>
      <c r="B90" s="31"/>
      <c r="C90" s="31"/>
    </row>
    <row r="91" spans="1:3" x14ac:dyDescent="0.25">
      <c r="A91" s="31"/>
      <c r="B91" s="31"/>
      <c r="C91" s="31"/>
    </row>
    <row r="92" spans="1:3" x14ac:dyDescent="0.25">
      <c r="A92" s="31"/>
      <c r="B92" s="31"/>
      <c r="C92" s="31"/>
    </row>
    <row r="93" spans="1:3" x14ac:dyDescent="0.25">
      <c r="A93" s="31"/>
      <c r="B93" s="31"/>
      <c r="C93" s="31"/>
    </row>
    <row r="94" spans="1:3" x14ac:dyDescent="0.25">
      <c r="A94" s="31"/>
      <c r="B94" s="31"/>
      <c r="C94" s="31"/>
    </row>
    <row r="95" spans="1:3" x14ac:dyDescent="0.25">
      <c r="A95" s="31"/>
      <c r="B95" s="31"/>
      <c r="C95" s="31"/>
    </row>
    <row r="96" spans="1:3" x14ac:dyDescent="0.25">
      <c r="A96" s="31"/>
      <c r="B96" s="31"/>
      <c r="C96" s="31"/>
    </row>
    <row r="97" spans="1:3" x14ac:dyDescent="0.25">
      <c r="A97" s="31"/>
      <c r="B97" s="31"/>
      <c r="C97" s="31"/>
    </row>
    <row r="98" spans="1:3" x14ac:dyDescent="0.25">
      <c r="A98" s="31"/>
      <c r="B98" s="31"/>
      <c r="C98" s="31"/>
    </row>
    <row r="99" spans="1:3" x14ac:dyDescent="0.25">
      <c r="A99" s="31"/>
      <c r="B99" s="31"/>
      <c r="C99" s="31"/>
    </row>
    <row r="100" spans="1:3" x14ac:dyDescent="0.25">
      <c r="A100" s="31"/>
      <c r="B100" s="31"/>
      <c r="C100" s="31"/>
    </row>
    <row r="101" spans="1:3" x14ac:dyDescent="0.25">
      <c r="A101" s="31"/>
      <c r="B101" s="31"/>
      <c r="C101" s="31"/>
    </row>
    <row r="102" spans="1:3" x14ac:dyDescent="0.25">
      <c r="A102" s="31"/>
      <c r="B102" s="31"/>
      <c r="C102" s="31"/>
    </row>
    <row r="103" spans="1:3" x14ac:dyDescent="0.25">
      <c r="A103" s="31"/>
      <c r="B103" s="31"/>
      <c r="C103" s="31"/>
    </row>
    <row r="104" spans="1:3" x14ac:dyDescent="0.25">
      <c r="A104" s="31"/>
      <c r="B104" s="31"/>
      <c r="C104" s="31"/>
    </row>
    <row r="105" spans="1:3" x14ac:dyDescent="0.25">
      <c r="A105" s="31"/>
      <c r="B105" s="31"/>
      <c r="C105" s="31"/>
    </row>
    <row r="106" spans="1:3" x14ac:dyDescent="0.25">
      <c r="A106" s="31"/>
      <c r="B106" s="31"/>
      <c r="C106" s="31"/>
    </row>
    <row r="107" spans="1:3" x14ac:dyDescent="0.25">
      <c r="A107" s="31"/>
      <c r="B107" s="31"/>
      <c r="C107" s="31"/>
    </row>
    <row r="108" spans="1:3" x14ac:dyDescent="0.25">
      <c r="A108" s="31"/>
      <c r="B108" s="31"/>
      <c r="C108" s="31"/>
    </row>
    <row r="109" spans="1:3" x14ac:dyDescent="0.25">
      <c r="A109" s="31"/>
      <c r="B109" s="31"/>
      <c r="C109" s="31"/>
    </row>
    <row r="110" spans="1:3" x14ac:dyDescent="0.25">
      <c r="A110" s="31"/>
      <c r="B110" s="31"/>
      <c r="C110" s="31"/>
    </row>
    <row r="111" spans="1:3" x14ac:dyDescent="0.25">
      <c r="A111" s="31"/>
      <c r="B111" s="31"/>
      <c r="C111" s="31"/>
    </row>
    <row r="112" spans="1:3" x14ac:dyDescent="0.25">
      <c r="A112" s="31"/>
      <c r="B112" s="31"/>
      <c r="C112" s="31"/>
    </row>
    <row r="113" spans="1:3" x14ac:dyDescent="0.25">
      <c r="A113" s="31"/>
      <c r="B113" s="31"/>
      <c r="C113" s="31"/>
    </row>
    <row r="114" spans="1:3" x14ac:dyDescent="0.25">
      <c r="A114" s="31"/>
      <c r="B114" s="31"/>
      <c r="C114" s="31"/>
    </row>
    <row r="115" spans="1:3" x14ac:dyDescent="0.25">
      <c r="A115" s="31"/>
      <c r="B115" s="31"/>
      <c r="C115" s="31"/>
    </row>
    <row r="116" spans="1:3" x14ac:dyDescent="0.25">
      <c r="A116" s="31"/>
      <c r="B116" s="31"/>
      <c r="C116" s="31"/>
    </row>
    <row r="117" spans="1:3" x14ac:dyDescent="0.25">
      <c r="A117" s="31"/>
      <c r="B117" s="31"/>
      <c r="C117" s="31"/>
    </row>
    <row r="118" spans="1:3" x14ac:dyDescent="0.25">
      <c r="A118" s="31"/>
      <c r="B118" s="31"/>
      <c r="C118" s="31"/>
    </row>
    <row r="119" spans="1:3" x14ac:dyDescent="0.25">
      <c r="A119" s="31"/>
      <c r="B119" s="31"/>
      <c r="C119" s="31"/>
    </row>
    <row r="120" spans="1:3" x14ac:dyDescent="0.25">
      <c r="A120" s="31"/>
      <c r="B120" s="31"/>
      <c r="C120" s="31"/>
    </row>
    <row r="121" spans="1:3" x14ac:dyDescent="0.25">
      <c r="A121" s="31"/>
      <c r="B121" s="31"/>
      <c r="C121" s="31"/>
    </row>
    <row r="122" spans="1:3" x14ac:dyDescent="0.25">
      <c r="A122" s="31"/>
      <c r="B122" s="31"/>
      <c r="C122" s="31"/>
    </row>
    <row r="123" spans="1:3" x14ac:dyDescent="0.25">
      <c r="A123" s="31"/>
      <c r="B123" s="31"/>
      <c r="C123" s="31"/>
    </row>
    <row r="124" spans="1:3" x14ac:dyDescent="0.25">
      <c r="A124" s="31"/>
      <c r="B124" s="31"/>
      <c r="C124" s="31"/>
    </row>
    <row r="125" spans="1:3" x14ac:dyDescent="0.25">
      <c r="A125" s="31"/>
      <c r="B125" s="31"/>
      <c r="C125" s="31"/>
    </row>
    <row r="126" spans="1:3" x14ac:dyDescent="0.25">
      <c r="A126" s="31"/>
      <c r="B126" s="31"/>
      <c r="C126" s="31"/>
    </row>
    <row r="127" spans="1:3" x14ac:dyDescent="0.25">
      <c r="A127" s="31"/>
      <c r="B127" s="31"/>
      <c r="C127" s="31"/>
    </row>
    <row r="128" spans="1:3" x14ac:dyDescent="0.25">
      <c r="A128" s="31"/>
      <c r="B128" s="31"/>
      <c r="C128" s="31"/>
    </row>
    <row r="129" spans="1:3" x14ac:dyDescent="0.25">
      <c r="A129" s="31"/>
      <c r="B129" s="31"/>
      <c r="C129" s="31"/>
    </row>
    <row r="130" spans="1:3" x14ac:dyDescent="0.25">
      <c r="A130" s="31"/>
      <c r="B130" s="31"/>
      <c r="C130" s="31"/>
    </row>
    <row r="131" spans="1:3" x14ac:dyDescent="0.25">
      <c r="A131" s="31"/>
      <c r="B131" s="31"/>
      <c r="C131" s="31"/>
    </row>
    <row r="132" spans="1:3" x14ac:dyDescent="0.25">
      <c r="A132" s="31"/>
      <c r="B132" s="31"/>
      <c r="C132" s="31"/>
    </row>
    <row r="133" spans="1:3" x14ac:dyDescent="0.25">
      <c r="A133" s="31"/>
      <c r="B133" s="31"/>
      <c r="C133" s="31"/>
    </row>
    <row r="134" spans="1:3" x14ac:dyDescent="0.25">
      <c r="A134" s="31"/>
      <c r="B134" s="31"/>
      <c r="C134" s="31"/>
    </row>
    <row r="135" spans="1:3" x14ac:dyDescent="0.25">
      <c r="A135" s="31"/>
      <c r="B135" s="31"/>
      <c r="C135" s="31"/>
    </row>
    <row r="136" spans="1:3" x14ac:dyDescent="0.25">
      <c r="A136" s="31"/>
      <c r="B136" s="31"/>
      <c r="C136" s="31"/>
    </row>
    <row r="137" spans="1:3" x14ac:dyDescent="0.25">
      <c r="A137" s="31"/>
      <c r="B137" s="31"/>
      <c r="C137" s="31"/>
    </row>
    <row r="138" spans="1:3" x14ac:dyDescent="0.25">
      <c r="A138" s="31"/>
      <c r="B138" s="31"/>
      <c r="C138" s="31"/>
    </row>
    <row r="139" spans="1:3" x14ac:dyDescent="0.25">
      <c r="A139" s="31"/>
      <c r="B139" s="31"/>
      <c r="C139" s="31"/>
    </row>
    <row r="140" spans="1:3" x14ac:dyDescent="0.25">
      <c r="A140" s="31"/>
      <c r="B140" s="31"/>
      <c r="C140" s="31"/>
    </row>
    <row r="141" spans="1:3" x14ac:dyDescent="0.25">
      <c r="A141" s="31"/>
      <c r="B141" s="31"/>
      <c r="C141" s="31"/>
    </row>
    <row r="142" spans="1:3" x14ac:dyDescent="0.25">
      <c r="A142" s="31"/>
      <c r="B142" s="31"/>
      <c r="C142" s="31"/>
    </row>
    <row r="143" spans="1:3" x14ac:dyDescent="0.25">
      <c r="A143" s="31"/>
      <c r="B143" s="31"/>
      <c r="C143" s="31"/>
    </row>
    <row r="144" spans="1:3" x14ac:dyDescent="0.25">
      <c r="A144" s="31"/>
      <c r="B144" s="31"/>
      <c r="C144" s="31"/>
    </row>
    <row r="145" spans="1:3" x14ac:dyDescent="0.25">
      <c r="A145" s="31"/>
      <c r="B145" s="31"/>
      <c r="C145" s="31"/>
    </row>
    <row r="146" spans="1:3" x14ac:dyDescent="0.25">
      <c r="A146" s="31"/>
      <c r="B146" s="31"/>
      <c r="C146" s="31"/>
    </row>
    <row r="147" spans="1:3" x14ac:dyDescent="0.25">
      <c r="A147" s="31"/>
      <c r="B147" s="31"/>
      <c r="C147" s="31"/>
    </row>
    <row r="148" spans="1:3" x14ac:dyDescent="0.25">
      <c r="A148" s="31"/>
      <c r="B148" s="31"/>
      <c r="C148" s="31"/>
    </row>
    <row r="149" spans="1:3" x14ac:dyDescent="0.25">
      <c r="A149" s="31"/>
      <c r="B149" s="31"/>
      <c r="C149" s="31"/>
    </row>
    <row r="150" spans="1:3" x14ac:dyDescent="0.25">
      <c r="A150" s="31"/>
      <c r="B150" s="31"/>
      <c r="C150" s="31"/>
    </row>
    <row r="151" spans="1:3" x14ac:dyDescent="0.25">
      <c r="A151" s="31"/>
      <c r="B151" s="31"/>
      <c r="C151" s="31"/>
    </row>
    <row r="152" spans="1:3" x14ac:dyDescent="0.25">
      <c r="A152" s="31"/>
      <c r="B152" s="31"/>
      <c r="C152" s="31"/>
    </row>
    <row r="153" spans="1:3" x14ac:dyDescent="0.25">
      <c r="A153" s="31"/>
      <c r="B153" s="31"/>
      <c r="C153" s="31"/>
    </row>
  </sheetData>
  <sheetProtection algorithmName="SHA-512" hashValue="FlhcqVTs/SrA/9jJy/N3lc/J209irRXvgBD6q15GWoI63Tm2c7wV5JPQiMZnEunLIEoewyAA7Xo4gTCO/YByGw==" saltValue="iTahPCXsH8cJ/CwWroL6Fw==" spinCount="100000" sheet="1" objects="1" scenarios="1"/>
  <protectedRanges>
    <protectedRange sqref="D1:D23" name="Диапазон1"/>
  </protectedRanges>
  <mergeCells count="18">
    <mergeCell ref="D15:D16"/>
    <mergeCell ref="D17:D20"/>
    <mergeCell ref="D21:D23"/>
    <mergeCell ref="D1:D4"/>
    <mergeCell ref="D5:D8"/>
    <mergeCell ref="D9:D10"/>
    <mergeCell ref="D11:D12"/>
    <mergeCell ref="D13:D14"/>
    <mergeCell ref="A21:A23"/>
    <mergeCell ref="A13:A14"/>
    <mergeCell ref="A15:A16"/>
    <mergeCell ref="A17:A20"/>
    <mergeCell ref="A1:C1"/>
    <mergeCell ref="A2:C2"/>
    <mergeCell ref="A3:C3"/>
    <mergeCell ref="A5:A8"/>
    <mergeCell ref="A9:A10"/>
    <mergeCell ref="A11:A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6530-C0E8-4B01-A7EF-4E06C54FA62A}">
  <sheetPr>
    <tabColor theme="8" tint="0.59999389629810485"/>
  </sheetPr>
  <dimension ref="A1:F36"/>
  <sheetViews>
    <sheetView topLeftCell="A4" workbookViewId="0">
      <selection activeCell="A3" sqref="A3:C3"/>
    </sheetView>
  </sheetViews>
  <sheetFormatPr defaultRowHeight="15" x14ac:dyDescent="0.25"/>
  <cols>
    <col min="1" max="1" width="80.140625" customWidth="1"/>
    <col min="2" max="2" width="69.85546875" customWidth="1"/>
    <col min="3" max="3" width="15.5703125" customWidth="1"/>
    <col min="4" max="4" width="18" customWidth="1"/>
    <col min="6" max="6" width="65.28515625" customWidth="1"/>
  </cols>
  <sheetData>
    <row r="1" spans="1:6" ht="15.75" thickBot="1" x14ac:dyDescent="0.3">
      <c r="A1" s="140" t="s">
        <v>18</v>
      </c>
      <c r="B1" s="141"/>
      <c r="C1" s="182"/>
      <c r="D1" s="145" t="s">
        <v>496</v>
      </c>
      <c r="F1" s="24" t="s">
        <v>26</v>
      </c>
    </row>
    <row r="2" spans="1:6" ht="20.25" x14ac:dyDescent="0.25">
      <c r="A2" s="226" t="s">
        <v>214</v>
      </c>
      <c r="B2" s="227"/>
      <c r="C2" s="228"/>
      <c r="D2" s="146"/>
      <c r="F2" s="25"/>
    </row>
    <row r="3" spans="1:6" ht="21" thickBot="1" x14ac:dyDescent="0.3">
      <c r="A3" s="219" t="s">
        <v>215</v>
      </c>
      <c r="B3" s="220"/>
      <c r="C3" s="221"/>
      <c r="D3" s="14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179"/>
      <c r="F4" s="25"/>
    </row>
    <row r="5" spans="1:6" x14ac:dyDescent="0.25">
      <c r="A5" s="229" t="s">
        <v>230</v>
      </c>
      <c r="B5" s="3" t="s">
        <v>32</v>
      </c>
      <c r="C5" s="8">
        <v>0</v>
      </c>
      <c r="D5" s="176"/>
      <c r="F5" s="25"/>
    </row>
    <row r="6" spans="1:6" ht="15.75" thickBot="1" x14ac:dyDescent="0.3">
      <c r="A6" s="230"/>
      <c r="B6" s="7" t="s">
        <v>33</v>
      </c>
      <c r="C6" s="9">
        <v>3</v>
      </c>
      <c r="D6" s="177"/>
      <c r="F6" s="25"/>
    </row>
    <row r="7" spans="1:6" x14ac:dyDescent="0.25">
      <c r="A7" s="143" t="s">
        <v>218</v>
      </c>
      <c r="B7" s="3" t="s">
        <v>32</v>
      </c>
      <c r="C7" s="8">
        <v>0</v>
      </c>
      <c r="D7" s="176"/>
      <c r="F7" s="26" t="s">
        <v>426</v>
      </c>
    </row>
    <row r="8" spans="1:6" ht="15.75" thickBot="1" x14ac:dyDescent="0.3">
      <c r="A8" s="144"/>
      <c r="B8" s="7" t="s">
        <v>33</v>
      </c>
      <c r="C8" s="9">
        <v>1</v>
      </c>
      <c r="D8" s="177"/>
      <c r="F8" s="25"/>
    </row>
    <row r="9" spans="1:6" x14ac:dyDescent="0.25">
      <c r="A9" s="143" t="s">
        <v>219</v>
      </c>
      <c r="B9" s="3" t="s">
        <v>32</v>
      </c>
      <c r="C9" s="8">
        <v>0</v>
      </c>
      <c r="D9" s="176"/>
      <c r="F9" s="26" t="s">
        <v>427</v>
      </c>
    </row>
    <row r="10" spans="1:6" ht="15.75" thickBot="1" x14ac:dyDescent="0.3">
      <c r="A10" s="150"/>
      <c r="B10" s="5" t="s">
        <v>33</v>
      </c>
      <c r="C10" s="11">
        <v>1</v>
      </c>
      <c r="D10" s="177"/>
      <c r="F10" s="25"/>
    </row>
    <row r="11" spans="1:6" x14ac:dyDescent="0.25">
      <c r="A11" s="189" t="s">
        <v>220</v>
      </c>
      <c r="B11" s="38" t="s">
        <v>32</v>
      </c>
      <c r="C11" s="39">
        <v>0</v>
      </c>
      <c r="D11" s="176"/>
      <c r="F11" s="26" t="s">
        <v>430</v>
      </c>
    </row>
    <row r="12" spans="1:6" ht="15.75" thickBot="1" x14ac:dyDescent="0.3">
      <c r="A12" s="150"/>
      <c r="B12" s="5" t="s">
        <v>33</v>
      </c>
      <c r="C12" s="11">
        <v>1</v>
      </c>
      <c r="D12" s="177"/>
      <c r="F12" s="25"/>
    </row>
    <row r="13" spans="1:6" ht="22.5" x14ac:dyDescent="0.25">
      <c r="A13" s="189" t="s">
        <v>498</v>
      </c>
      <c r="B13" s="38" t="s">
        <v>32</v>
      </c>
      <c r="C13" s="39">
        <v>0</v>
      </c>
      <c r="D13" s="176"/>
      <c r="F13" s="26" t="s">
        <v>431</v>
      </c>
    </row>
    <row r="14" spans="1:6" ht="54.75" customHeight="1" thickBot="1" x14ac:dyDescent="0.3">
      <c r="A14" s="150"/>
      <c r="B14" s="5" t="s">
        <v>33</v>
      </c>
      <c r="C14" s="11">
        <v>1</v>
      </c>
      <c r="D14" s="177"/>
      <c r="F14" s="25"/>
    </row>
    <row r="15" spans="1:6" x14ac:dyDescent="0.25">
      <c r="A15" s="189" t="s">
        <v>221</v>
      </c>
      <c r="B15" s="38" t="s">
        <v>136</v>
      </c>
      <c r="C15" s="39">
        <v>0</v>
      </c>
      <c r="D15" s="176"/>
      <c r="F15" s="26" t="s">
        <v>428</v>
      </c>
    </row>
    <row r="16" spans="1:6" ht="30" x14ac:dyDescent="0.25">
      <c r="A16" s="180"/>
      <c r="B16" s="2" t="s">
        <v>222</v>
      </c>
      <c r="C16" s="10">
        <v>1</v>
      </c>
      <c r="D16" s="178"/>
      <c r="F16" s="25"/>
    </row>
    <row r="17" spans="1:6" ht="30" x14ac:dyDescent="0.25">
      <c r="A17" s="180"/>
      <c r="B17" s="2" t="s">
        <v>223</v>
      </c>
      <c r="C17" s="10">
        <v>2</v>
      </c>
      <c r="D17" s="178"/>
      <c r="F17" s="25"/>
    </row>
    <row r="18" spans="1:6" ht="45.75" thickBot="1" x14ac:dyDescent="0.3">
      <c r="A18" s="181"/>
      <c r="B18" s="7" t="s">
        <v>224</v>
      </c>
      <c r="C18" s="9">
        <v>3</v>
      </c>
      <c r="D18" s="177"/>
      <c r="F18" s="25"/>
    </row>
    <row r="19" spans="1:6" x14ac:dyDescent="0.25">
      <c r="A19" s="143" t="s">
        <v>225</v>
      </c>
      <c r="B19" s="3" t="s">
        <v>58</v>
      </c>
      <c r="C19" s="8">
        <v>0</v>
      </c>
      <c r="D19" s="176"/>
      <c r="F19" s="26" t="s">
        <v>429</v>
      </c>
    </row>
    <row r="20" spans="1:6" ht="30.75" thickBot="1" x14ac:dyDescent="0.3">
      <c r="A20" s="144"/>
      <c r="B20" s="7" t="s">
        <v>226</v>
      </c>
      <c r="C20" s="9">
        <v>1</v>
      </c>
      <c r="D20" s="177"/>
      <c r="F20" s="25"/>
    </row>
    <row r="21" spans="1:6" x14ac:dyDescent="0.25">
      <c r="A21" s="143" t="s">
        <v>216</v>
      </c>
      <c r="B21" s="3" t="s">
        <v>227</v>
      </c>
      <c r="C21" s="8">
        <v>0</v>
      </c>
      <c r="D21" s="176"/>
      <c r="F21" s="25"/>
    </row>
    <row r="22" spans="1:6" x14ac:dyDescent="0.25">
      <c r="A22" s="149"/>
      <c r="B22" s="2" t="s">
        <v>228</v>
      </c>
      <c r="C22" s="10">
        <v>1</v>
      </c>
      <c r="D22" s="178"/>
      <c r="F22" s="25"/>
    </row>
    <row r="23" spans="1:6" x14ac:dyDescent="0.25">
      <c r="A23" s="149"/>
      <c r="B23" s="2" t="s">
        <v>229</v>
      </c>
      <c r="C23" s="10">
        <v>2</v>
      </c>
      <c r="D23" s="178"/>
      <c r="F23" s="25"/>
    </row>
    <row r="24" spans="1:6" ht="30.75" thickBot="1" x14ac:dyDescent="0.3">
      <c r="A24" s="144"/>
      <c r="B24" s="7" t="s">
        <v>217</v>
      </c>
      <c r="C24" s="9">
        <v>3</v>
      </c>
      <c r="D24" s="177"/>
      <c r="F24" s="25"/>
    </row>
    <row r="25" spans="1:6" x14ac:dyDescent="0.25">
      <c r="A25" s="143" t="s">
        <v>231</v>
      </c>
      <c r="B25" s="3" t="s">
        <v>58</v>
      </c>
      <c r="C25" s="8">
        <v>0</v>
      </c>
      <c r="D25" s="176"/>
      <c r="F25" s="26" t="s">
        <v>432</v>
      </c>
    </row>
    <row r="26" spans="1:6" ht="23.25" thickBot="1" x14ac:dyDescent="0.3">
      <c r="A26" s="170"/>
      <c r="B26" s="5" t="s">
        <v>62</v>
      </c>
      <c r="C26" s="11">
        <v>1</v>
      </c>
      <c r="D26" s="177"/>
      <c r="F26" s="26" t="s">
        <v>443</v>
      </c>
    </row>
    <row r="27" spans="1:6" ht="15.75" thickBot="1" x14ac:dyDescent="0.3">
      <c r="A27" s="59"/>
      <c r="B27" s="60" t="s">
        <v>25</v>
      </c>
      <c r="C27" s="61">
        <f>C6+C8+C10+C12+C14+C18+C20+C24+C26</f>
        <v>15</v>
      </c>
      <c r="D27" s="61">
        <f>IF(OR(D5=0,D7=0,D9=0,D11=0,D13=0),0,SUM(D5:D25))</f>
        <v>0</v>
      </c>
    </row>
    <row r="28" spans="1:6" x14ac:dyDescent="0.25">
      <c r="A28" s="37"/>
    </row>
    <row r="29" spans="1:6" x14ac:dyDescent="0.25">
      <c r="A29" s="37"/>
    </row>
    <row r="30" spans="1:6" x14ac:dyDescent="0.25">
      <c r="A30" s="37"/>
    </row>
    <row r="31" spans="1:6" x14ac:dyDescent="0.25">
      <c r="A31" s="37"/>
    </row>
    <row r="32" spans="1:6" x14ac:dyDescent="0.25">
      <c r="A32" s="37"/>
    </row>
    <row r="33" spans="1:1" x14ac:dyDescent="0.25">
      <c r="A33" s="37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sheetProtection algorithmName="SHA-512" hashValue="tVwMzeDoNEP8q3xNjpu7oOGvC2wKv8/qvtfD6GJshPzx+5f8wcLw1PhwVCkzyt4Xd5X4r+e9Jre4JF4xKe7mGw==" saltValue="zs1mu05s+X4lhnrrN4Oljg==" spinCount="100000" sheet="1" objects="1" scenarios="1"/>
  <protectedRanges>
    <protectedRange sqref="D1:D26" name="Диапазон1"/>
  </protectedRanges>
  <mergeCells count="22">
    <mergeCell ref="D13:D14"/>
    <mergeCell ref="D15:D18"/>
    <mergeCell ref="D19:D20"/>
    <mergeCell ref="D21:D24"/>
    <mergeCell ref="D25:D26"/>
    <mergeCell ref="D1:D4"/>
    <mergeCell ref="D5:D6"/>
    <mergeCell ref="D7:D8"/>
    <mergeCell ref="D9:D10"/>
    <mergeCell ref="D11:D12"/>
    <mergeCell ref="A13:A14"/>
    <mergeCell ref="A15:A18"/>
    <mergeCell ref="A19:A20"/>
    <mergeCell ref="A25:A26"/>
    <mergeCell ref="A21:A24"/>
    <mergeCell ref="A9:A10"/>
    <mergeCell ref="A11:A12"/>
    <mergeCell ref="A1:C1"/>
    <mergeCell ref="A2:C2"/>
    <mergeCell ref="A3:C3"/>
    <mergeCell ref="A5:A6"/>
    <mergeCell ref="A7:A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образовательный процесс</vt:lpstr>
      <vt:lpstr>ВСОКО</vt:lpstr>
      <vt:lpstr>образовательные интересы</vt:lpstr>
      <vt:lpstr>Инклюзивное образование</vt:lpstr>
      <vt:lpstr>Здоровьесберегающая среда</vt:lpstr>
      <vt:lpstr>Физ-ра спорт</vt:lpstr>
      <vt:lpstr>Развитие талантов</vt:lpstr>
      <vt:lpstr>ШТО</vt:lpstr>
      <vt:lpstr>Воспитательная деятельность</vt:lpstr>
      <vt:lpstr>Самоуправление волонтерство</vt:lpstr>
      <vt:lpstr>Профориентация</vt:lpstr>
      <vt:lpstr>Условия труда</vt:lpstr>
      <vt:lpstr>МС и наставничество</vt:lpstr>
      <vt:lpstr>ПК</vt:lpstr>
      <vt:lpstr>П_ПС</vt:lpstr>
      <vt:lpstr>ЦОС</vt:lpstr>
      <vt:lpstr>Пространство и ШПД</vt:lpstr>
      <vt:lpstr>ГОУ</vt:lpstr>
      <vt:lpstr>Уровни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Лужецкая И.Г.</dc:creator>
  <cp:lastModifiedBy>user</cp:lastModifiedBy>
  <dcterms:created xsi:type="dcterms:W3CDTF">2023-06-05T08:02:06Z</dcterms:created>
  <dcterms:modified xsi:type="dcterms:W3CDTF">2023-09-13T13:56:18Z</dcterms:modified>
</cp:coreProperties>
</file>